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400" tabRatio="918" activeTab="0"/>
  </bookViews>
  <sheets>
    <sheet name="団体申込み用紙" sheetId="1" r:id="rId1"/>
    <sheet name="個人(男子)種目ｴﾝﾄﾘｰ一覧表" sheetId="2" r:id="rId2"/>
    <sheet name="個人(女子)種目ｴﾝﾄﾘｰ一覧表" sheetId="3" r:id="rId3"/>
    <sheet name="ﾘﾚｰ種目ｴﾝﾄﾘｰ一覧表" sheetId="4" r:id="rId4"/>
    <sheet name="参加者一覧表" sheetId="5" state="hidden" r:id="rId5"/>
    <sheet name="ｺｰﾄﾞ表" sheetId="6" state="hidden" r:id="rId6"/>
    <sheet name="開催名称と起算日" sheetId="7" state="hidden" r:id="rId7"/>
  </sheets>
  <definedNames>
    <definedName name="_xlnm.Print_Area" localSheetId="2">'個人(女子)種目ｴﾝﾄﾘｰ一覧表'!$A$1:$O$18</definedName>
    <definedName name="_xlnm.Print_Area" localSheetId="1">'個人(男子)種目ｴﾝﾄﾘｰ一覧表'!$A$1:$O$18</definedName>
    <definedName name="_xlnm.Print_Titles" localSheetId="2">'個人(女子)種目ｴﾝﾄﾘｰ一覧表'!$1:$2</definedName>
    <definedName name="_xlnm.Print_Titles" localSheetId="1">'個人(男子)種目ｴﾝﾄﾘｰ一覧表'!$1:$2</definedName>
    <definedName name="リレー">'ｺｰﾄﾞ表'!$E$4:$E$12</definedName>
    <definedName name="リレー2">'ｺｰﾄﾞ表'!$E$4:$F$12</definedName>
    <definedName name="ﾘﾚｰ区分">'ｺｰﾄﾞ表'!$K$4:$K$8</definedName>
    <definedName name="リレー区分B">'ｺｰﾄﾞ表'!$K$4:$N$8</definedName>
    <definedName name="リレー件数">'ﾘﾚｰ種目ｴﾝﾄﾘｰ一覧表'!#REF!</definedName>
    <definedName name="リレー検定合計">'ﾘﾚｰ種目ｴﾝﾄﾘｰ一覧表'!#REF!</definedName>
    <definedName name="リレー種目区分">'ｺｰﾄﾞ表'!$F$4:$F$12</definedName>
    <definedName name="リレー種目区分2">'ｺｰﾄﾞ表'!$R$4:$R$12</definedName>
    <definedName name="開催日">'団体申込み用紙'!$K$1</definedName>
    <definedName name="起算日">'団体申込み用紙'!$G$1</definedName>
    <definedName name="距離">'ｺｰﾄﾞ表'!$M$4:$M$8</definedName>
    <definedName name="個人">'ｺｰﾄﾞ表'!$B$5:$C$21</definedName>
    <definedName name="参加区分">'ｺｰﾄﾞ表'!$P$4:$P$5</definedName>
    <definedName name="参加者">'参加者一覧表'!$C$4:$C$103</definedName>
    <definedName name="児童起算日">'団体申込み用紙'!$K$1</definedName>
    <definedName name="児童年齢起算日">'団体申込み用紙'!#REF!</definedName>
    <definedName name="種目">'ｺｰﾄﾞ表'!$H$4:$I$18</definedName>
    <definedName name="種目名">'ｺｰﾄﾞ表'!$I$4:$I$18</definedName>
    <definedName name="所属">'団体申込み用紙'!$C$10</definedName>
    <definedName name="女子件数">'個人(女子)種目ｴﾝﾄﾘｰ一覧表'!$H$3:$H$17</definedName>
    <definedName name="女子検定合計">'個人(女子)種目ｴﾝﾄﾘｰ一覧表'!#REF!</definedName>
    <definedName name="女子合計">'個人(女子)種目ｴﾝﾄﾘｰ一覧表'!$O$3:$O$17</definedName>
    <definedName name="女子合計件数">'個人(女子)種目ｴﾝﾄﾘｰ一覧表'!$H$18</definedName>
    <definedName name="女子種目合計">'個人(女子)種目ｴﾝﾄﾘｰ一覧表'!$O$18</definedName>
    <definedName name="性別">'ｺｰﾄﾞ表'!$L$4:$L$8</definedName>
    <definedName name="男子件数">'個人(男子)種目ｴﾝﾄﾘｰ一覧表'!$H$3:$H$17</definedName>
    <definedName name="男子検定合計">'個人(男子)種目ｴﾝﾄﾘｰ一覧表'!#REF!</definedName>
    <definedName name="男子合計">'個人(男子)種目ｴﾝﾄﾘｰ一覧表'!$O$3:$O$17</definedName>
    <definedName name="男子合計件数">'個人(男子)種目ｴﾝﾄﾘｰ一覧表'!$H$18</definedName>
    <definedName name="男子種目合計">'個人(男子)種目ｴﾝﾄﾘｰ一覧表'!$O$18</definedName>
  </definedNames>
  <calcPr fullCalcOnLoad="1"/>
</workbook>
</file>

<file path=xl/sharedStrings.xml><?xml version="1.0" encoding="utf-8"?>
<sst xmlns="http://schemas.openxmlformats.org/spreadsheetml/2006/main" count="181" uniqueCount="131">
  <si>
    <t>年齢</t>
  </si>
  <si>
    <t>個人種目</t>
  </si>
  <si>
    <t>リレー種目</t>
  </si>
  <si>
    <t>区分</t>
  </si>
  <si>
    <t>年齢区分コード表</t>
  </si>
  <si>
    <t>合計</t>
  </si>
  <si>
    <t>№</t>
  </si>
  <si>
    <t>チーム名</t>
  </si>
  <si>
    <t>№</t>
  </si>
  <si>
    <t>氏名</t>
  </si>
  <si>
    <t>参加者一覧表</t>
  </si>
  <si>
    <t>：</t>
  </si>
  <si>
    <t>申込責任者</t>
  </si>
  <si>
    <t>：</t>
  </si>
  <si>
    <t>女子</t>
  </si>
  <si>
    <t>男子</t>
  </si>
  <si>
    <t>参加者数</t>
  </si>
  <si>
    <t>参加種目数</t>
  </si>
  <si>
    <t>申込金額</t>
  </si>
  <si>
    <t>（正式名称）</t>
  </si>
  <si>
    <t>：</t>
  </si>
  <si>
    <t>＝</t>
  </si>
  <si>
    <t>合計金額</t>
  </si>
  <si>
    <t>種目番号</t>
  </si>
  <si>
    <t>番号</t>
  </si>
  <si>
    <t>種目</t>
  </si>
  <si>
    <t xml:space="preserve"> 50m平泳ぎ</t>
  </si>
  <si>
    <t xml:space="preserve"> 50m背泳ぎ</t>
  </si>
  <si>
    <t xml:space="preserve"> 50m自由形</t>
  </si>
  <si>
    <t>※色つきのセルは入力しないでください。</t>
  </si>
  <si>
    <t>チーム紹介</t>
  </si>
  <si>
    <t>プログラム</t>
  </si>
  <si>
    <t>年齢</t>
  </si>
  <si>
    <t>申込種目2</t>
  </si>
  <si>
    <t>カナ名</t>
  </si>
  <si>
    <t>性</t>
  </si>
  <si>
    <t>所属</t>
  </si>
  <si>
    <t>男子用</t>
  </si>
  <si>
    <t>女子用</t>
  </si>
  <si>
    <t>距離</t>
  </si>
  <si>
    <t>性別</t>
  </si>
  <si>
    <t>ﾘﾚｰ種目</t>
  </si>
  <si>
    <t>　団体用申込用紙</t>
  </si>
  <si>
    <t>年齢起算日</t>
  </si>
  <si>
    <t>カナ氏名</t>
  </si>
  <si>
    <t>開催名称</t>
  </si>
  <si>
    <t>年齢起算日</t>
  </si>
  <si>
    <t xml:space="preserve"> 50mバタフライ</t>
  </si>
  <si>
    <t>申込種目3</t>
  </si>
  <si>
    <t>第五泳者</t>
  </si>
  <si>
    <t>第六泳者</t>
  </si>
  <si>
    <t xml:space="preserve"> 25m自由形</t>
  </si>
  <si>
    <t xml:space="preserve"> 25m背泳ぎ</t>
  </si>
  <si>
    <t xml:space="preserve"> 25m平泳ぎ</t>
  </si>
  <si>
    <t xml:space="preserve"> 25mバタフライ</t>
  </si>
  <si>
    <t>100m個人メドレー</t>
  </si>
  <si>
    <t>現在の年齢で競技を行います</t>
  </si>
  <si>
    <t>200m個人メドレー</t>
  </si>
  <si>
    <t>100m</t>
  </si>
  <si>
    <t>チーム</t>
  </si>
  <si>
    <t>参加区分</t>
  </si>
  <si>
    <t>検定</t>
  </si>
  <si>
    <t>泳力検定</t>
  </si>
  <si>
    <t>検定
合計</t>
  </si>
  <si>
    <t>100m自由形</t>
  </si>
  <si>
    <t>100m背泳ぎ</t>
  </si>
  <si>
    <t>100m平泳ぎ</t>
  </si>
  <si>
    <t>100mバタフライ</t>
  </si>
  <si>
    <t>申込責任者住所</t>
  </si>
  <si>
    <t>電話番号</t>
  </si>
  <si>
    <t>開催日</t>
  </si>
  <si>
    <t>開　催　日:</t>
  </si>
  <si>
    <t>開催日</t>
  </si>
  <si>
    <t xml:space="preserve"> </t>
  </si>
  <si>
    <t>男子100mフリーリレー</t>
  </si>
  <si>
    <t>男子100mメドレーリレー</t>
  </si>
  <si>
    <t>男子</t>
  </si>
  <si>
    <t>女子</t>
  </si>
  <si>
    <t>女子100mメドレーリレー</t>
  </si>
  <si>
    <t>女子</t>
  </si>
  <si>
    <t>女子100mフリーリレー</t>
  </si>
  <si>
    <t>副記号</t>
  </si>
  <si>
    <t>リレーチーム</t>
  </si>
  <si>
    <t>A</t>
  </si>
  <si>
    <t>B</t>
  </si>
  <si>
    <t>C</t>
  </si>
  <si>
    <t>D</t>
  </si>
  <si>
    <t>E</t>
  </si>
  <si>
    <t>F</t>
  </si>
  <si>
    <t>G</t>
  </si>
  <si>
    <t>H</t>
  </si>
  <si>
    <t>ふ　　　り　　　が　　　な</t>
  </si>
  <si>
    <t>(個人エントリーの場合は入力しないで下さい。)</t>
  </si>
  <si>
    <t>略式チーム名</t>
  </si>
  <si>
    <t>（略名称）</t>
  </si>
  <si>
    <t>第2回スイムピア・マスターズ記録会</t>
  </si>
  <si>
    <t>4～119</t>
  </si>
  <si>
    <t>120～159</t>
  </si>
  <si>
    <t>160～199</t>
  </si>
  <si>
    <t>200～239</t>
  </si>
  <si>
    <t>240～279</t>
  </si>
  <si>
    <t>280～319</t>
  </si>
  <si>
    <t>320～359</t>
  </si>
  <si>
    <t>360～400</t>
  </si>
  <si>
    <t>×　　　名</t>
  </si>
  <si>
    <t>　　　　　　　　　　部</t>
  </si>
  <si>
    <t>プログラム購入部数</t>
  </si>
  <si>
    <t>×　　種目</t>
  </si>
  <si>
    <r>
      <rPr>
        <sz val="9"/>
        <rFont val="ＭＳ Ｐゴシック"/>
        <family val="3"/>
      </rPr>
      <t>×</t>
    </r>
    <r>
      <rPr>
        <sz val="11"/>
        <rFont val="ＭＳ Ｐゴシック"/>
        <family val="3"/>
      </rPr>
      <t>　　　部</t>
    </r>
  </si>
  <si>
    <t>円</t>
  </si>
  <si>
    <r>
      <rPr>
        <sz val="9"/>
        <rFont val="ＭＳ Ｐゴシック"/>
        <family val="3"/>
      </rPr>
      <t>（フリガナ）</t>
    </r>
    <r>
      <rPr>
        <sz val="10"/>
        <rFont val="ＭＳ Ｐゴシック"/>
        <family val="3"/>
      </rPr>
      <t xml:space="preserve">
氏　　　名</t>
    </r>
  </si>
  <si>
    <t>区分
（記入しない）</t>
  </si>
  <si>
    <t>ｴﾝﾄﾘｰﾀｲﾑ
（0:00.00)</t>
  </si>
  <si>
    <t>ｴﾝﾄﾘｰﾀｲﾑ
(0:00.00)</t>
  </si>
  <si>
    <t>申込種目1</t>
  </si>
  <si>
    <t>種目
合計</t>
  </si>
  <si>
    <t>合計年齢</t>
  </si>
  <si>
    <t>性　　別
（男子／女子）</t>
  </si>
  <si>
    <t>副区分</t>
  </si>
  <si>
    <t>（ﾌﾘｶﾞﾅ）
第一泳者</t>
  </si>
  <si>
    <t>（ﾌﾘｶﾞﾅ）
第二泳者</t>
  </si>
  <si>
    <t>（ﾌﾘｶﾞﾅ）
第三泳者</t>
  </si>
  <si>
    <t>（ﾌﾘｶﾞﾅ）
第四泳者</t>
  </si>
  <si>
    <t>種　　　　　目
（ﾒﾄﾞﾚｰ／ﾌﾘｰﾘﾚｰ）</t>
  </si>
  <si>
    <t>ｴﾝﾄﾘｰﾀｲﾑ
（0：00.00）</t>
  </si>
  <si>
    <t>生年月日
（西暦）</t>
  </si>
  <si>
    <t>リレー用</t>
  </si>
  <si>
    <t>2019/12/31現在の年齢で競技を行います</t>
  </si>
  <si>
    <r>
      <t>略式チーム名は、</t>
    </r>
    <r>
      <rPr>
        <b/>
        <sz val="10"/>
        <color indexed="10"/>
        <rFont val="ＭＳ Ｐ明朝"/>
        <family val="1"/>
      </rPr>
      <t>全角5文字以内もしくは半角10文字以内</t>
    </r>
    <r>
      <rPr>
        <sz val="10"/>
        <color indexed="10"/>
        <rFont val="ＭＳ Ｐ明朝"/>
        <family val="1"/>
      </rPr>
      <t xml:space="preserve">
(個人エントリーの場合は入力しないで下さい。)
</t>
    </r>
  </si>
  <si>
    <t>年齢区分
（表参照）</t>
  </si>
  <si>
    <t>チ　ー　ム　名
（記入しない）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</si>
</sst>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mmm\-yyyy"/>
    <numFmt numFmtId="178" formatCode="0_);[Red]\(0\)"/>
    <numFmt numFmtId="179" formatCode="m:ss.00"/>
    <numFmt numFmtId="180" formatCode="#,##0&quot;゛&quot;&quot;円&quot;&quot;゛&quot;;[Red]\-#,##0&quot;゛&quot;&quot;円&quot;&quot;゛&quot;"/>
    <numFmt numFmtId="181" formatCode="#,##0&quot;円&quot;;[Red]\-#,##0"/>
    <numFmt numFmtId="182" formatCode="&quot;×&quot;General&quot;名&quot;"/>
    <numFmt numFmtId="183" formatCode="&quot;×&quot;General&quot;種目&quot;"/>
    <numFmt numFmtId="184" formatCode="&quot;×&quot;General&quot;枚&quot;"/>
    <numFmt numFmtId="185" formatCode="General&quot;枚&quot;"/>
    <numFmt numFmtId="186" formatCode="[$-F400]h:mm:ss\ AM/PM"/>
    <numFmt numFmtId="187" formatCode="yyyy/m/d;@"/>
    <numFmt numFmtId="188" formatCode="#"/>
  </numFmts>
  <fonts count="72">
    <font>
      <sz val="11"/>
      <name val="ＭＳ Ｐゴシック"/>
      <family val="3"/>
    </font>
    <font>
      <sz val="6"/>
      <name val="ＭＳ Ｐゴシック"/>
      <family val="3"/>
    </font>
    <font>
      <sz val="16"/>
      <name val="ＭＳ Ｐゴシック"/>
      <family val="3"/>
    </font>
    <font>
      <sz val="16"/>
      <color indexed="9"/>
      <name val="ＭＳ Ｐゴシック"/>
      <family val="3"/>
    </font>
    <font>
      <sz val="14"/>
      <name val="ＭＳ Ｐゴシック"/>
      <family val="3"/>
    </font>
    <font>
      <sz val="8"/>
      <name val="ＭＳ Ｐゴシック"/>
      <family val="3"/>
    </font>
    <font>
      <sz val="12"/>
      <name val="ＭＳ Ｐゴシック"/>
      <family val="3"/>
    </font>
    <font>
      <sz val="8"/>
      <color indexed="10"/>
      <name val="ＭＳ Ｐゴシック"/>
      <family val="3"/>
    </font>
    <font>
      <sz val="20"/>
      <name val="ＭＳ Ｐゴシック"/>
      <family val="3"/>
    </font>
    <font>
      <sz val="12"/>
      <name val="ＭＳ Ｐ明朝"/>
      <family val="1"/>
    </font>
    <font>
      <sz val="16"/>
      <name val="ＭＳ Ｐ明朝"/>
      <family val="1"/>
    </font>
    <font>
      <b/>
      <sz val="24"/>
      <name val="TT-ポルA体W1P"/>
      <family val="3"/>
    </font>
    <font>
      <sz val="24"/>
      <name val="ＭＳ Ｐゴシック"/>
      <family val="3"/>
    </font>
    <font>
      <sz val="24"/>
      <name val="ＭＳ Ｐ明朝"/>
      <family val="1"/>
    </font>
    <font>
      <sz val="11"/>
      <name val="ＭＳ Ｐ明朝"/>
      <family val="1"/>
    </font>
    <font>
      <sz val="12"/>
      <name val="HG正楷書体-PRO"/>
      <family val="4"/>
    </font>
    <font>
      <sz val="20"/>
      <color indexed="9"/>
      <name val="ＭＳ Ｐゴシック"/>
      <family val="3"/>
    </font>
    <font>
      <b/>
      <sz val="20"/>
      <name val="ＭＳ Ｐゴシック"/>
      <family val="3"/>
    </font>
    <font>
      <sz val="9"/>
      <name val="ＭＳ Ｐゴシック"/>
      <family val="3"/>
    </font>
    <font>
      <b/>
      <sz val="22"/>
      <name val="TT-ポルA体W1P"/>
      <family val="3"/>
    </font>
    <font>
      <sz val="9"/>
      <color indexed="9"/>
      <name val="ＭＳ Ｐゴシック"/>
      <family val="3"/>
    </font>
    <font>
      <sz val="6"/>
      <name val="ＭＳ Ｐ明朝"/>
      <family val="1"/>
    </font>
    <font>
      <sz val="10"/>
      <color indexed="10"/>
      <name val="ＭＳ Ｐ明朝"/>
      <family val="1"/>
    </font>
    <font>
      <sz val="10"/>
      <name val="ＭＳ Ｐゴシック"/>
      <family val="3"/>
    </font>
    <font>
      <b/>
      <sz val="14"/>
      <name val="ＭＳ Ｐゴシック"/>
      <family val="3"/>
    </font>
    <font>
      <b/>
      <sz val="14"/>
      <color indexed="8"/>
      <name val="ＭＳ Ｐゴシック"/>
      <family val="3"/>
    </font>
    <font>
      <b/>
      <sz val="16"/>
      <name val="ＭＳ Ｐゴシック"/>
      <family val="3"/>
    </font>
    <font>
      <b/>
      <sz val="10"/>
      <color indexed="10"/>
      <name val="ＭＳ Ｐ明朝"/>
      <family val="1"/>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sz val="14"/>
      <color indexed="10"/>
      <name val="ＭＳ Ｐゴシック"/>
      <family val="3"/>
    </font>
    <font>
      <b/>
      <sz val="16"/>
      <color indexed="10"/>
      <name val="ＭＳ Ｐゴシック"/>
      <family val="3"/>
    </font>
    <font>
      <b/>
      <sz val="18"/>
      <color indexed="10"/>
      <name val="ＭＳ Ｐ明朝"/>
      <family val="1"/>
    </font>
    <font>
      <b/>
      <sz val="14"/>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b/>
      <sz val="16"/>
      <color rgb="FFFF0000"/>
      <name val="ＭＳ Ｐゴシック"/>
      <family val="3"/>
    </font>
    <font>
      <b/>
      <sz val="18"/>
      <color rgb="FFFF0000"/>
      <name val="ＭＳ Ｐ明朝"/>
      <family val="1"/>
    </font>
    <font>
      <sz val="10"/>
      <color rgb="FFFF0000"/>
      <name val="ＭＳ Ｐ明朝"/>
      <family val="1"/>
    </font>
    <font>
      <b/>
      <sz val="14"/>
      <color rgb="FFFF0000"/>
      <name val="ＭＳ Ｐゴシック"/>
      <family val="3"/>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8"/>
        <bgColor indexed="64"/>
      </patternFill>
    </fill>
    <fill>
      <patternFill patternType="solid">
        <fgColor indexed="9"/>
        <bgColor indexed="64"/>
      </patternFill>
    </fill>
    <fill>
      <patternFill patternType="solid">
        <fgColor rgb="FFFFFFFF"/>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
      <patternFill patternType="solid">
        <fgColor theme="0" tint="-0.24997000396251678"/>
        <bgColor indexed="64"/>
      </patternFill>
    </fill>
    <fill>
      <patternFill patternType="solid">
        <fgColor indexed="41"/>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color indexed="63"/>
      </top>
      <bottom style="thin"/>
    </border>
    <border>
      <left style="thin"/>
      <right style="medium"/>
      <top>
        <color indexed="63"/>
      </top>
      <bottom style="thin"/>
    </border>
    <border>
      <left style="medium"/>
      <right style="thin"/>
      <top style="medium"/>
      <bottom style="thin"/>
    </border>
    <border>
      <left>
        <color indexed="63"/>
      </left>
      <right>
        <color indexed="63"/>
      </right>
      <top>
        <color indexed="63"/>
      </top>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style="medium"/>
      <right style="thin"/>
      <top style="thin"/>
      <bottom style="thin"/>
    </border>
    <border>
      <left style="thin"/>
      <right style="thin"/>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style="thick"/>
      <right style="thick"/>
      <top style="thick"/>
      <bottom style="thin"/>
    </border>
    <border>
      <left style="thick"/>
      <right style="thick"/>
      <top style="thin"/>
      <bottom style="thin"/>
    </border>
    <border>
      <left style="thick"/>
      <right style="thick"/>
      <top style="thin"/>
      <bottom style="thick"/>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style="medium"/>
      <top style="medium"/>
      <bottom style="thin"/>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medium"/>
      <bottom style="medium"/>
    </border>
    <border>
      <left style="thin"/>
      <right style="thin"/>
      <top style="medium"/>
      <bottom style="medium"/>
    </border>
    <border>
      <left style="medium"/>
      <right style="medium"/>
      <top style="medium"/>
      <bottom style="medium"/>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medium"/>
      <right style="thin"/>
      <top style="medium"/>
      <bottom style="medium"/>
    </border>
    <border>
      <left style="thin"/>
      <right>
        <color indexed="63"/>
      </right>
      <top style="medium"/>
      <bottom style="medium"/>
    </border>
    <border>
      <left style="thin"/>
      <right>
        <color indexed="63"/>
      </right>
      <top style="thin"/>
      <bottom style="medium"/>
    </border>
    <border>
      <left style="medium"/>
      <right style="medium"/>
      <top style="thin"/>
      <bottom style="thin"/>
    </border>
    <border>
      <left style="medium"/>
      <right style="medium"/>
      <top style="thin"/>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66" fillId="31" borderId="0" applyNumberFormat="0" applyBorder="0" applyAlignment="0" applyProtection="0"/>
  </cellStyleXfs>
  <cellXfs count="196">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xf>
    <xf numFmtId="0" fontId="2" fillId="0" borderId="10" xfId="0" applyFont="1" applyBorder="1" applyAlignment="1">
      <alignment/>
    </xf>
    <xf numFmtId="0" fontId="2" fillId="32" borderId="10" xfId="0" applyFont="1" applyFill="1" applyBorder="1" applyAlignment="1">
      <alignment horizontal="center"/>
    </xf>
    <xf numFmtId="0" fontId="0" fillId="0" borderId="0" xfId="0" applyAlignment="1">
      <alignment vertical="center"/>
    </xf>
    <xf numFmtId="0" fontId="4" fillId="0" borderId="0" xfId="0" applyFont="1" applyAlignment="1">
      <alignment vertical="center"/>
    </xf>
    <xf numFmtId="176" fontId="4" fillId="0" borderId="0" xfId="0" applyNumberFormat="1" applyFont="1" applyBorder="1" applyAlignment="1">
      <alignment vertical="center"/>
    </xf>
    <xf numFmtId="0" fontId="9"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2" fillId="0" borderId="0" xfId="0" applyFont="1" applyAlignment="1">
      <alignment horizontal="left"/>
    </xf>
    <xf numFmtId="0" fontId="2" fillId="32" borderId="10" xfId="0" applyFont="1" applyFill="1" applyBorder="1" applyAlignment="1">
      <alignment horizontal="left"/>
    </xf>
    <xf numFmtId="0" fontId="2" fillId="0" borderId="10" xfId="0" applyFont="1" applyBorder="1" applyAlignment="1">
      <alignment horizontal="left"/>
    </xf>
    <xf numFmtId="0" fontId="4" fillId="0" borderId="11" xfId="0" applyFont="1" applyFill="1" applyBorder="1" applyAlignment="1" applyProtection="1">
      <alignment vertical="center"/>
      <protection locked="0"/>
    </xf>
    <xf numFmtId="14" fontId="4" fillId="0" borderId="12" xfId="0" applyNumberFormat="1" applyFont="1" applyFill="1" applyBorder="1" applyAlignment="1" applyProtection="1">
      <alignment vertical="center"/>
      <protection locked="0"/>
    </xf>
    <xf numFmtId="0" fontId="4" fillId="0" borderId="0" xfId="0" applyFont="1" applyBorder="1" applyAlignment="1">
      <alignment horizontal="right" vertical="center"/>
    </xf>
    <xf numFmtId="0" fontId="9" fillId="0" borderId="0" xfId="0" applyFont="1" applyBorder="1" applyAlignment="1" applyProtection="1">
      <alignment horizontal="center"/>
      <protection/>
    </xf>
    <xf numFmtId="0" fontId="4" fillId="0" borderId="0" xfId="0" applyFont="1" applyBorder="1" applyAlignment="1">
      <alignment vertical="center"/>
    </xf>
    <xf numFmtId="0" fontId="9" fillId="0" borderId="0" xfId="0" applyFont="1" applyBorder="1" applyAlignment="1" applyProtection="1">
      <alignment horizontal="center" shrinkToFit="1"/>
      <protection/>
    </xf>
    <xf numFmtId="0" fontId="0" fillId="0" borderId="13" xfId="0" applyBorder="1" applyAlignment="1">
      <alignment horizontal="center" vertical="center"/>
    </xf>
    <xf numFmtId="0" fontId="3" fillId="33" borderId="10" xfId="0" applyFont="1" applyFill="1" applyBorder="1" applyAlignment="1">
      <alignment horizontal="center"/>
    </xf>
    <xf numFmtId="0" fontId="4" fillId="0" borderId="14" xfId="0" applyFont="1" applyBorder="1" applyAlignment="1" applyProtection="1">
      <alignment vertical="center"/>
      <protection/>
    </xf>
    <xf numFmtId="0" fontId="2" fillId="34" borderId="10" xfId="0" applyFont="1" applyFill="1" applyBorder="1" applyAlignment="1">
      <alignment horizontal="center"/>
    </xf>
    <xf numFmtId="0" fontId="2" fillId="34" borderId="10" xfId="0" applyFont="1" applyFill="1" applyBorder="1" applyAlignment="1">
      <alignment horizontal="left"/>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34" borderId="17" xfId="0" applyFont="1" applyFill="1" applyBorder="1" applyAlignment="1" applyProtection="1">
      <alignment horizontal="left" vertical="center"/>
      <protection locked="0"/>
    </xf>
    <xf numFmtId="0" fontId="3" fillId="34" borderId="10" xfId="0" applyFont="1" applyFill="1" applyBorder="1" applyAlignment="1">
      <alignment horizontal="center"/>
    </xf>
    <xf numFmtId="0" fontId="0" fillId="0" borderId="0" xfId="0" applyFont="1" applyAlignment="1">
      <alignment vertical="center"/>
    </xf>
    <xf numFmtId="0" fontId="4" fillId="0" borderId="18" xfId="0" applyFont="1" applyBorder="1" applyAlignment="1">
      <alignment vertical="center"/>
    </xf>
    <xf numFmtId="0" fontId="0" fillId="0" borderId="0" xfId="0" applyAlignment="1">
      <alignment horizontal="center" vertical="center"/>
    </xf>
    <xf numFmtId="0" fontId="2" fillId="0" borderId="0" xfId="0" applyFont="1" applyAlignment="1" applyProtection="1">
      <alignment vertical="center"/>
      <protection/>
    </xf>
    <xf numFmtId="0" fontId="10" fillId="0" borderId="0" xfId="0" applyFont="1" applyAlignment="1" applyProtection="1">
      <alignment vertical="center"/>
      <protection/>
    </xf>
    <xf numFmtId="0" fontId="9" fillId="0" borderId="0" xfId="0" applyFont="1" applyAlignment="1" applyProtection="1">
      <alignment/>
      <protection/>
    </xf>
    <xf numFmtId="0" fontId="12" fillId="0" borderId="0" xfId="0" applyFont="1" applyAlignment="1" applyProtection="1">
      <alignment/>
      <protection/>
    </xf>
    <xf numFmtId="0" fontId="13" fillId="0" borderId="0" xfId="0" applyFont="1" applyAlignment="1" applyProtection="1">
      <alignment/>
      <protection/>
    </xf>
    <xf numFmtId="0" fontId="9" fillId="0" borderId="0" xfId="0" applyFont="1" applyAlignment="1" applyProtection="1">
      <alignment horizontal="right"/>
      <protection/>
    </xf>
    <xf numFmtId="0" fontId="0" fillId="0" borderId="19"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9" fillId="0" borderId="0" xfId="0" applyFont="1" applyAlignment="1" applyProtection="1">
      <alignment horizontal="distributed"/>
      <protection/>
    </xf>
    <xf numFmtId="0" fontId="9" fillId="0" borderId="0" xfId="0" applyFont="1" applyAlignment="1" applyProtection="1">
      <alignment horizontal="center"/>
      <protection/>
    </xf>
    <xf numFmtId="0" fontId="9" fillId="0" borderId="0" xfId="0" applyFont="1" applyBorder="1" applyAlignment="1" applyProtection="1">
      <alignment horizontal="distributed"/>
      <protection/>
    </xf>
    <xf numFmtId="0" fontId="9" fillId="0" borderId="10" xfId="0" applyFont="1" applyBorder="1" applyAlignment="1" applyProtection="1">
      <alignment horizontal="center"/>
      <protection/>
    </xf>
    <xf numFmtId="0" fontId="9" fillId="0" borderId="0" xfId="0" applyFont="1" applyBorder="1" applyAlignment="1" applyProtection="1">
      <alignment/>
      <protection/>
    </xf>
    <xf numFmtId="0" fontId="9" fillId="0" borderId="0" xfId="0" applyFont="1" applyAlignment="1" applyProtection="1">
      <alignment horizontal="left"/>
      <protection/>
    </xf>
    <xf numFmtId="0" fontId="9" fillId="0" borderId="10" xfId="0" applyFont="1" applyBorder="1" applyAlignment="1" applyProtection="1">
      <alignment/>
      <protection/>
    </xf>
    <xf numFmtId="0" fontId="14" fillId="0" borderId="24" xfId="0" applyFont="1" applyBorder="1" applyAlignment="1" applyProtection="1">
      <alignment/>
      <protection/>
    </xf>
    <xf numFmtId="181" fontId="14" fillId="0" borderId="24" xfId="48" applyNumberFormat="1" applyFont="1" applyBorder="1" applyAlignment="1" applyProtection="1">
      <alignment/>
      <protection/>
    </xf>
    <xf numFmtId="182" fontId="14" fillId="0" borderId="24" xfId="0" applyNumberFormat="1" applyFont="1" applyBorder="1" applyAlignment="1" applyProtection="1">
      <alignment horizontal="center"/>
      <protection/>
    </xf>
    <xf numFmtId="0" fontId="14" fillId="0" borderId="24" xfId="0" applyFont="1" applyBorder="1" applyAlignment="1" applyProtection="1">
      <alignment horizontal="center"/>
      <protection/>
    </xf>
    <xf numFmtId="0" fontId="14" fillId="0" borderId="0" xfId="0" applyFont="1" applyAlignment="1" applyProtection="1">
      <alignment/>
      <protection/>
    </xf>
    <xf numFmtId="0" fontId="9" fillId="0" borderId="25" xfId="0" applyFont="1" applyFill="1" applyBorder="1" applyAlignment="1" applyProtection="1">
      <alignment horizontal="left"/>
      <protection/>
    </xf>
    <xf numFmtId="0" fontId="14" fillId="0" borderId="26" xfId="0" applyFont="1" applyBorder="1" applyAlignment="1" applyProtection="1">
      <alignment/>
      <protection/>
    </xf>
    <xf numFmtId="181" fontId="14" fillId="0" borderId="26" xfId="48" applyNumberFormat="1" applyFont="1" applyBorder="1" applyAlignment="1" applyProtection="1">
      <alignment/>
      <protection/>
    </xf>
    <xf numFmtId="182" fontId="14" fillId="0" borderId="26" xfId="0" applyNumberFormat="1" applyFont="1" applyBorder="1" applyAlignment="1" applyProtection="1">
      <alignment horizontal="center"/>
      <protection/>
    </xf>
    <xf numFmtId="0" fontId="0" fillId="0" borderId="0" xfId="0" applyAlignment="1" applyProtection="1">
      <alignment/>
      <protection/>
    </xf>
    <xf numFmtId="0" fontId="9" fillId="0" borderId="27" xfId="0" applyFont="1" applyFill="1" applyBorder="1" applyAlignment="1" applyProtection="1">
      <alignment horizontal="left"/>
      <protection/>
    </xf>
    <xf numFmtId="0" fontId="0" fillId="0" borderId="14" xfId="0" applyBorder="1" applyAlignment="1" applyProtection="1">
      <alignment/>
      <protection/>
    </xf>
    <xf numFmtId="181" fontId="14" fillId="0" borderId="14" xfId="48" applyNumberFormat="1" applyFont="1" applyFill="1" applyBorder="1" applyAlignment="1" applyProtection="1">
      <alignment/>
      <protection/>
    </xf>
    <xf numFmtId="0" fontId="14" fillId="0" borderId="26" xfId="0" applyFont="1" applyBorder="1" applyAlignment="1" applyProtection="1">
      <alignment horizontal="center"/>
      <protection/>
    </xf>
    <xf numFmtId="184" fontId="0" fillId="0" borderId="14" xfId="0" applyNumberFormat="1" applyBorder="1" applyAlignment="1" applyProtection="1">
      <alignment horizontal="center"/>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8" xfId="0" applyBorder="1" applyAlignment="1" applyProtection="1">
      <alignment/>
      <protection/>
    </xf>
    <xf numFmtId="0" fontId="0" fillId="0" borderId="27" xfId="0" applyBorder="1" applyAlignment="1" applyProtection="1">
      <alignment/>
      <protection/>
    </xf>
    <xf numFmtId="0" fontId="0" fillId="0" borderId="10" xfId="0" applyBorder="1" applyAlignment="1" applyProtection="1">
      <alignment horizontal="center"/>
      <protection/>
    </xf>
    <xf numFmtId="0" fontId="0" fillId="0" borderId="10" xfId="0" applyBorder="1" applyAlignment="1" applyProtection="1">
      <alignment/>
      <protection/>
    </xf>
    <xf numFmtId="0" fontId="16" fillId="33" borderId="29" xfId="0" applyFont="1" applyFill="1" applyBorder="1" applyAlignment="1">
      <alignment horizontal="center"/>
    </xf>
    <xf numFmtId="0" fontId="8" fillId="0" borderId="30" xfId="0" applyFont="1" applyBorder="1" applyAlignment="1">
      <alignment horizontal="center"/>
    </xf>
    <xf numFmtId="0" fontId="8" fillId="0" borderId="31" xfId="0" applyFont="1" applyBorder="1" applyAlignment="1">
      <alignment horizontal="center"/>
    </xf>
    <xf numFmtId="14" fontId="17" fillId="0" borderId="0" xfId="0" applyNumberFormat="1" applyFont="1" applyAlignment="1" applyProtection="1">
      <alignment horizontal="center" vertical="center"/>
      <protection/>
    </xf>
    <xf numFmtId="0" fontId="67" fillId="0" borderId="0" xfId="0" applyFont="1" applyAlignment="1">
      <alignment vertical="center"/>
    </xf>
    <xf numFmtId="0" fontId="3" fillId="33" borderId="25" xfId="0" applyFont="1" applyFill="1" applyBorder="1" applyAlignment="1">
      <alignment horizontal="center"/>
    </xf>
    <xf numFmtId="0" fontId="4" fillId="0" borderId="12" xfId="0" applyFont="1" applyBorder="1" applyAlignment="1">
      <alignment horizontal="right" vertical="center"/>
    </xf>
    <xf numFmtId="0" fontId="18" fillId="0" borderId="10" xfId="0" applyFont="1" applyFill="1" applyBorder="1" applyAlignment="1">
      <alignment horizontal="center" vertical="center"/>
    </xf>
    <xf numFmtId="0" fontId="6" fillId="35" borderId="32" xfId="0" applyFont="1" applyFill="1" applyBorder="1" applyAlignment="1" applyProtection="1">
      <alignment horizontal="center" vertical="center"/>
      <protection locked="0"/>
    </xf>
    <xf numFmtId="176" fontId="4" fillId="36" borderId="33" xfId="0" applyNumberFormat="1" applyFont="1" applyFill="1" applyBorder="1" applyAlignment="1">
      <alignment vertical="center"/>
    </xf>
    <xf numFmtId="0" fontId="68" fillId="0" borderId="0" xfId="0" applyFont="1" applyAlignment="1">
      <alignment horizontal="left" vertical="center" wrapText="1"/>
    </xf>
    <xf numFmtId="0" fontId="0" fillId="0" borderId="13"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9" fillId="0" borderId="0" xfId="0" applyFont="1" applyBorder="1" applyAlignment="1" applyProtection="1">
      <alignment vertical="top"/>
      <protection/>
    </xf>
    <xf numFmtId="176" fontId="4" fillId="37" borderId="14" xfId="0" applyNumberFormat="1" applyFont="1" applyFill="1" applyBorder="1" applyAlignment="1">
      <alignment vertical="center"/>
    </xf>
    <xf numFmtId="0" fontId="68" fillId="0" borderId="0" xfId="0" applyFont="1" applyAlignment="1">
      <alignment vertical="center" wrapText="1"/>
    </xf>
    <xf numFmtId="0" fontId="4" fillId="0" borderId="0" xfId="0" applyFont="1" applyBorder="1" applyAlignment="1" applyProtection="1">
      <alignment vertical="center"/>
      <protection/>
    </xf>
    <xf numFmtId="0" fontId="4" fillId="0" borderId="0" xfId="0" applyFont="1" applyAlignment="1" applyProtection="1">
      <alignment vertical="center"/>
      <protection/>
    </xf>
    <xf numFmtId="0" fontId="68" fillId="0" borderId="0" xfId="0" applyFont="1" applyAlignment="1" applyProtection="1">
      <alignment vertical="center" wrapText="1"/>
      <protection/>
    </xf>
    <xf numFmtId="0" fontId="4" fillId="0" borderId="34"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68" fillId="0" borderId="0" xfId="0" applyFont="1" applyAlignment="1">
      <alignment horizontal="left" vertical="center"/>
    </xf>
    <xf numFmtId="0" fontId="11" fillId="0" borderId="0" xfId="0" applyFont="1" applyBorder="1" applyAlignment="1" applyProtection="1">
      <alignment horizontal="center" vertical="center"/>
      <protection/>
    </xf>
    <xf numFmtId="0" fontId="9" fillId="38" borderId="0" xfId="0" applyFont="1" applyFill="1" applyBorder="1" applyAlignment="1" applyProtection="1">
      <alignment horizontal="center"/>
      <protection/>
    </xf>
    <xf numFmtId="0" fontId="9" fillId="38" borderId="0" xfId="0" applyFont="1" applyFill="1" applyBorder="1" applyAlignment="1" applyProtection="1">
      <alignment vertical="top"/>
      <protection locked="0"/>
    </xf>
    <xf numFmtId="0" fontId="9" fillId="0" borderId="0" xfId="0" applyFont="1" applyBorder="1" applyAlignment="1" applyProtection="1">
      <alignment horizontal="center" vertical="center" shrinkToFit="1"/>
      <protection/>
    </xf>
    <xf numFmtId="0" fontId="9" fillId="0" borderId="0" xfId="0" applyFont="1" applyAlignment="1" applyProtection="1">
      <alignment horizontal="distributed" vertical="center"/>
      <protection/>
    </xf>
    <xf numFmtId="0" fontId="9" fillId="0" borderId="0" xfId="0" applyFont="1" applyAlignment="1" applyProtection="1">
      <alignment horizontal="center" vertical="center"/>
      <protection/>
    </xf>
    <xf numFmtId="0" fontId="16" fillId="33" borderId="35" xfId="0" applyFont="1" applyFill="1" applyBorder="1" applyAlignment="1">
      <alignment horizontal="center"/>
    </xf>
    <xf numFmtId="14" fontId="17" fillId="0" borderId="36" xfId="0" applyNumberFormat="1" applyFont="1" applyBorder="1" applyAlignment="1" applyProtection="1">
      <alignment horizontal="center" vertical="center"/>
      <protection/>
    </xf>
    <xf numFmtId="0" fontId="20" fillId="33" borderId="25" xfId="0" applyFont="1" applyFill="1" applyBorder="1" applyAlignment="1">
      <alignment horizontal="center" vertical="center"/>
    </xf>
    <xf numFmtId="0" fontId="2" fillId="32"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horizontal="center" vertical="center"/>
    </xf>
    <xf numFmtId="0" fontId="21" fillId="0" borderId="0" xfId="0" applyFont="1" applyBorder="1" applyAlignment="1" applyProtection="1">
      <alignment horizontal="center"/>
      <protection/>
    </xf>
    <xf numFmtId="0" fontId="9" fillId="0" borderId="0" xfId="0" applyFont="1" applyBorder="1" applyAlignment="1" applyProtection="1">
      <alignment horizontal="right"/>
      <protection/>
    </xf>
    <xf numFmtId="0" fontId="67" fillId="0" borderId="0" xfId="0" applyFont="1" applyBorder="1" applyAlignment="1" applyProtection="1">
      <alignment vertical="center"/>
      <protection/>
    </xf>
    <xf numFmtId="0" fontId="4" fillId="37" borderId="32"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horizontal="center" vertical="center"/>
    </xf>
    <xf numFmtId="0" fontId="6" fillId="34" borderId="33" xfId="0" applyFont="1" applyFill="1" applyBorder="1" applyAlignment="1" applyProtection="1">
      <alignment horizontal="left" vertical="center"/>
      <protection locked="0"/>
    </xf>
    <xf numFmtId="0" fontId="6" fillId="0" borderId="41"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18" fillId="0" borderId="44" xfId="0" applyFont="1" applyBorder="1" applyAlignment="1">
      <alignment horizontal="center" vertical="center" wrapText="1" shrinkToFit="1"/>
    </xf>
    <xf numFmtId="0" fontId="6" fillId="34" borderId="16" xfId="0" applyFont="1" applyFill="1" applyBorder="1" applyAlignment="1" applyProtection="1">
      <alignment horizontal="left" vertical="center"/>
      <protection locked="0"/>
    </xf>
    <xf numFmtId="0" fontId="6" fillId="34" borderId="20" xfId="0" applyFont="1" applyFill="1" applyBorder="1" applyAlignment="1" applyProtection="1">
      <alignment horizontal="left" vertical="center"/>
      <protection locked="0"/>
    </xf>
    <xf numFmtId="0" fontId="6" fillId="34" borderId="23" xfId="0" applyFont="1" applyFill="1" applyBorder="1" applyAlignment="1" applyProtection="1">
      <alignment horizontal="left" vertical="center"/>
      <protection locked="0"/>
    </xf>
    <xf numFmtId="0" fontId="18" fillId="0" borderId="45" xfId="0" applyFont="1" applyBorder="1" applyAlignment="1">
      <alignment horizontal="center" vertical="center" wrapText="1"/>
    </xf>
    <xf numFmtId="179" fontId="6" fillId="34" borderId="25" xfId="0" applyNumberFormat="1" applyFont="1" applyFill="1" applyBorder="1" applyAlignment="1" applyProtection="1">
      <alignment vertical="center"/>
      <protection locked="0"/>
    </xf>
    <xf numFmtId="179" fontId="6" fillId="34" borderId="20" xfId="0" applyNumberFormat="1" applyFont="1" applyFill="1" applyBorder="1" applyAlignment="1" applyProtection="1">
      <alignment vertical="center"/>
      <protection locked="0"/>
    </xf>
    <xf numFmtId="0" fontId="69" fillId="0" borderId="0" xfId="0" applyFont="1" applyBorder="1" applyAlignment="1" applyProtection="1">
      <alignment horizontal="left"/>
      <protection/>
    </xf>
    <xf numFmtId="0" fontId="70" fillId="0" borderId="0" xfId="0" applyFont="1" applyBorder="1" applyAlignment="1" applyProtection="1">
      <alignment vertical="top"/>
      <protection/>
    </xf>
    <xf numFmtId="181" fontId="23" fillId="0" borderId="46" xfId="0" applyNumberFormat="1" applyFont="1" applyFill="1" applyBorder="1" applyAlignment="1" applyProtection="1">
      <alignment horizontal="right"/>
      <protection/>
    </xf>
    <xf numFmtId="181" fontId="23" fillId="0" borderId="10" xfId="0" applyNumberFormat="1" applyFont="1" applyFill="1" applyBorder="1" applyAlignment="1" applyProtection="1">
      <alignment horizontal="right"/>
      <protection/>
    </xf>
    <xf numFmtId="181" fontId="23" fillId="0" borderId="22" xfId="0" applyNumberFormat="1" applyFont="1" applyFill="1" applyBorder="1" applyAlignment="1" applyProtection="1">
      <alignment horizontal="right"/>
      <protection/>
    </xf>
    <xf numFmtId="0" fontId="24" fillId="0" borderId="14" xfId="0" applyFont="1" applyBorder="1" applyAlignment="1" applyProtection="1">
      <alignment horizontal="right"/>
      <protection/>
    </xf>
    <xf numFmtId="0" fontId="23" fillId="0" borderId="13" xfId="0" applyFont="1" applyBorder="1" applyAlignment="1">
      <alignment horizontal="center" vertical="center" wrapText="1"/>
    </xf>
    <xf numFmtId="0" fontId="6" fillId="0" borderId="33" xfId="0" applyFont="1" applyFill="1" applyBorder="1" applyAlignment="1">
      <alignment horizontal="center" vertical="center"/>
    </xf>
    <xf numFmtId="0" fontId="23" fillId="0" borderId="15" xfId="0" applyFont="1" applyBorder="1" applyAlignment="1">
      <alignment horizontal="center" vertical="center" wrapText="1"/>
    </xf>
    <xf numFmtId="14" fontId="25" fillId="0" borderId="0" xfId="0" applyNumberFormat="1" applyFont="1" applyAlignment="1">
      <alignment vertical="center"/>
    </xf>
    <xf numFmtId="0" fontId="24" fillId="0" borderId="0" xfId="0" applyFont="1" applyAlignment="1">
      <alignment vertical="center"/>
    </xf>
    <xf numFmtId="0" fontId="0" fillId="0" borderId="47" xfId="0" applyBorder="1" applyAlignment="1">
      <alignment horizontal="center" vertical="center" wrapText="1"/>
    </xf>
    <xf numFmtId="176" fontId="4" fillId="0" borderId="48" xfId="0" applyNumberFormat="1" applyFont="1" applyFill="1" applyBorder="1" applyAlignment="1">
      <alignment vertical="center"/>
    </xf>
    <xf numFmtId="0" fontId="71" fillId="0" borderId="0" xfId="0" applyFont="1" applyAlignment="1">
      <alignment vertical="center"/>
    </xf>
    <xf numFmtId="14" fontId="71" fillId="0" borderId="0" xfId="0" applyNumberFormat="1" applyFont="1" applyAlignment="1">
      <alignment vertical="center"/>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1" xfId="0" applyFont="1" applyFill="1" applyBorder="1" applyAlignment="1">
      <alignment horizontal="center" vertical="center"/>
    </xf>
    <xf numFmtId="0" fontId="18" fillId="0" borderId="49" xfId="0" applyFont="1" applyBorder="1" applyAlignment="1">
      <alignment vertical="center"/>
    </xf>
    <xf numFmtId="0" fontId="18" fillId="0" borderId="50"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6" xfId="0" applyFont="1" applyBorder="1" applyAlignment="1">
      <alignment horizontal="center" vertical="center"/>
    </xf>
    <xf numFmtId="0" fontId="18" fillId="0" borderId="10" xfId="0" applyFont="1" applyFill="1" applyBorder="1" applyAlignment="1">
      <alignment vertical="center" wrapText="1"/>
    </xf>
    <xf numFmtId="0" fontId="18" fillId="0" borderId="0" xfId="0" applyFont="1" applyAlignment="1">
      <alignment vertical="center"/>
    </xf>
    <xf numFmtId="0" fontId="18" fillId="0" borderId="51" xfId="0" applyFont="1" applyBorder="1" applyAlignment="1">
      <alignment horizontal="center" vertical="center" wrapText="1"/>
    </xf>
    <xf numFmtId="0" fontId="6" fillId="34" borderId="15" xfId="0" applyFont="1" applyFill="1" applyBorder="1" applyAlignment="1" applyProtection="1">
      <alignment horizontal="left" vertical="center"/>
      <protection locked="0"/>
    </xf>
    <xf numFmtId="0" fontId="6" fillId="34" borderId="25" xfId="0" applyFont="1" applyFill="1" applyBorder="1" applyAlignment="1" applyProtection="1">
      <alignment horizontal="left" vertical="center"/>
      <protection locked="0"/>
    </xf>
    <xf numFmtId="0" fontId="6" fillId="34" borderId="52" xfId="0" applyFont="1" applyFill="1" applyBorder="1" applyAlignment="1" applyProtection="1">
      <alignment horizontal="left" vertical="center"/>
      <protection locked="0"/>
    </xf>
    <xf numFmtId="0" fontId="18" fillId="0" borderId="46" xfId="0" applyFont="1" applyBorder="1" applyAlignment="1">
      <alignment horizontal="center" vertical="center" wrapText="1"/>
    </xf>
    <xf numFmtId="179" fontId="4" fillId="0" borderId="35" xfId="0" applyNumberFormat="1" applyFont="1" applyBorder="1" applyAlignment="1" applyProtection="1">
      <alignment vertical="center"/>
      <protection locked="0"/>
    </xf>
    <xf numFmtId="179" fontId="4" fillId="0" borderId="53" xfId="0" applyNumberFormat="1" applyFont="1" applyBorder="1" applyAlignment="1" applyProtection="1">
      <alignment vertical="center"/>
      <protection locked="0"/>
    </xf>
    <xf numFmtId="179" fontId="4" fillId="0" borderId="54" xfId="0" applyNumberFormat="1" applyFont="1" applyBorder="1" applyAlignment="1" applyProtection="1">
      <alignment vertical="center"/>
      <protection locked="0"/>
    </xf>
    <xf numFmtId="0" fontId="18" fillId="0" borderId="50" xfId="0" applyFont="1" applyBorder="1" applyAlignment="1">
      <alignment horizontal="center" vertical="center" wrapText="1" shrinkToFit="1"/>
    </xf>
    <xf numFmtId="0" fontId="6" fillId="0" borderId="1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6"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4" fillId="39" borderId="13" xfId="0" applyFont="1" applyFill="1" applyBorder="1" applyAlignment="1">
      <alignment horizontal="left" vertical="center"/>
    </xf>
    <xf numFmtId="0" fontId="4" fillId="39" borderId="18" xfId="0" applyFont="1" applyFill="1" applyBorder="1" applyAlignment="1">
      <alignment horizontal="left" vertical="center"/>
    </xf>
    <xf numFmtId="0" fontId="4" fillId="39" borderId="21" xfId="0" applyFont="1" applyFill="1" applyBorder="1" applyAlignment="1">
      <alignment horizontal="left" vertical="center"/>
    </xf>
    <xf numFmtId="0" fontId="6" fillId="39" borderId="27" xfId="0" applyFont="1" applyFill="1" applyBorder="1" applyAlignment="1">
      <alignment horizontal="center" vertical="center"/>
    </xf>
    <xf numFmtId="0" fontId="23" fillId="0" borderId="16" xfId="0" applyFont="1" applyBorder="1" applyAlignment="1">
      <alignment horizontal="center" vertical="center" wrapText="1"/>
    </xf>
    <xf numFmtId="0" fontId="4" fillId="39" borderId="32" xfId="0" applyFont="1" applyFill="1" applyBorder="1" applyAlignment="1">
      <alignment vertical="center"/>
    </xf>
    <xf numFmtId="0" fontId="9" fillId="0" borderId="34" xfId="0" applyFont="1" applyBorder="1" applyAlignment="1" applyProtection="1">
      <alignment horizontal="center"/>
      <protection/>
    </xf>
    <xf numFmtId="0" fontId="9" fillId="0" borderId="34" xfId="0" applyFont="1" applyBorder="1" applyAlignment="1" applyProtection="1">
      <alignment/>
      <protection/>
    </xf>
    <xf numFmtId="0" fontId="2" fillId="0" borderId="0" xfId="0" applyFont="1" applyAlignment="1" applyProtection="1">
      <alignment horizontal="center"/>
      <protection/>
    </xf>
    <xf numFmtId="14" fontId="4" fillId="0" borderId="0" xfId="0" applyNumberFormat="1" applyFont="1" applyAlignment="1" applyProtection="1">
      <alignment horizontal="center" vertical="center"/>
      <protection/>
    </xf>
    <xf numFmtId="0" fontId="11" fillId="0" borderId="0" xfId="0" applyFont="1" applyBorder="1" applyAlignment="1" applyProtection="1">
      <alignment horizontal="center" vertical="center"/>
      <protection/>
    </xf>
    <xf numFmtId="0" fontId="9" fillId="0" borderId="14" xfId="0" applyFont="1" applyFill="1" applyBorder="1" applyAlignment="1" applyProtection="1">
      <alignment vertical="top"/>
      <protection locked="0"/>
    </xf>
    <xf numFmtId="14" fontId="11" fillId="0" borderId="0" xfId="0" applyNumberFormat="1" applyFont="1" applyBorder="1" applyAlignment="1" applyProtection="1">
      <alignment horizontal="center" vertical="center"/>
      <protection/>
    </xf>
    <xf numFmtId="0" fontId="19" fillId="0" borderId="0" xfId="0" applyFont="1" applyBorder="1" applyAlignment="1" applyProtection="1">
      <alignment horizontal="right" vertical="center"/>
      <protection/>
    </xf>
    <xf numFmtId="14" fontId="19" fillId="0" borderId="0" xfId="0" applyNumberFormat="1" applyFont="1" applyBorder="1" applyAlignment="1" applyProtection="1">
      <alignment horizontal="left" vertical="center"/>
      <protection/>
    </xf>
    <xf numFmtId="185" fontId="15" fillId="0" borderId="14" xfId="0" applyNumberFormat="1" applyFont="1" applyFill="1" applyBorder="1" applyAlignment="1" applyProtection="1">
      <alignment horizontal="center"/>
      <protection locked="0"/>
    </xf>
    <xf numFmtId="0" fontId="9" fillId="40" borderId="0" xfId="0" applyFont="1" applyFill="1" applyBorder="1" applyAlignment="1" applyProtection="1">
      <alignment vertical="top"/>
      <protection locked="0"/>
    </xf>
    <xf numFmtId="0" fontId="9" fillId="0" borderId="14" xfId="0" applyFont="1" applyFill="1" applyBorder="1" applyAlignment="1" applyProtection="1">
      <alignment horizontal="center"/>
      <protection locked="0"/>
    </xf>
    <xf numFmtId="0" fontId="15" fillId="0" borderId="14" xfId="0" applyFont="1" applyFill="1" applyBorder="1" applyAlignment="1" applyProtection="1">
      <alignment horizontal="center"/>
      <protection locked="0"/>
    </xf>
    <xf numFmtId="0" fontId="70" fillId="0" borderId="0" xfId="0" applyFont="1" applyBorder="1" applyAlignment="1" applyProtection="1">
      <alignment horizontal="left" vertical="top" wrapText="1"/>
      <protection/>
    </xf>
    <xf numFmtId="0" fontId="9" fillId="0" borderId="0" xfId="0" applyFont="1" applyFill="1" applyBorder="1" applyAlignment="1" applyProtection="1">
      <alignment horizontal="center"/>
      <protection/>
    </xf>
    <xf numFmtId="187" fontId="4" fillId="0" borderId="0" xfId="0" applyNumberFormat="1" applyFont="1" applyBorder="1" applyAlignment="1">
      <alignment horizontal="center" vertical="center" wrapText="1"/>
    </xf>
    <xf numFmtId="0" fontId="26" fillId="0" borderId="55" xfId="0" applyFont="1" applyBorder="1" applyAlignment="1">
      <alignment horizontal="left" vertical="center"/>
    </xf>
    <xf numFmtId="0" fontId="0" fillId="0" borderId="0" xfId="0" applyAlignment="1" applyProtection="1">
      <alignment horizontal="center"/>
      <protection/>
    </xf>
    <xf numFmtId="0" fontId="3" fillId="33" borderId="10" xfId="0" applyFont="1"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b/>
        <i val="0"/>
        <u val="none"/>
        <strike val="0"/>
      </font>
      <fill>
        <patternFill>
          <bgColor indexed="10"/>
        </patternFill>
      </fill>
    </dxf>
    <dxf>
      <font>
        <b/>
        <i val="0"/>
        <u val="none"/>
        <strike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8</xdr:row>
      <xdr:rowOff>123825</xdr:rowOff>
    </xdr:from>
    <xdr:to>
      <xdr:col>6</xdr:col>
      <xdr:colOff>304800</xdr:colOff>
      <xdr:row>15</xdr:row>
      <xdr:rowOff>28575</xdr:rowOff>
    </xdr:to>
    <xdr:sp>
      <xdr:nvSpPr>
        <xdr:cNvPr id="1" name="Rectangle: Rounded Corners 1"/>
        <xdr:cNvSpPr>
          <a:spLocks/>
        </xdr:cNvSpPr>
      </xdr:nvSpPr>
      <xdr:spPr>
        <a:xfrm>
          <a:off x="647700" y="3305175"/>
          <a:ext cx="4305300" cy="1390650"/>
        </a:xfrm>
        <a:prstGeom prst="roundRect">
          <a:avLst/>
        </a:prstGeom>
        <a:solidFill>
          <a:srgbClr val="FFFFFF"/>
        </a:solidFill>
        <a:ln w="38100"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チーム名　：　エントリーシートに記入したチーム名（略式名）と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同一名となります。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副区分　　：　同一年齢区分にて同一種目を複数エントリーする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場合、</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・・・と区分を分けてください。</a:t>
          </a:r>
        </a:p>
      </xdr:txBody>
    </xdr:sp>
    <xdr:clientData/>
  </xdr:twoCellAnchor>
  <xdr:twoCellAnchor>
    <xdr:from>
      <xdr:col>6</xdr:col>
      <xdr:colOff>933450</xdr:colOff>
      <xdr:row>8</xdr:row>
      <xdr:rowOff>114300</xdr:rowOff>
    </xdr:from>
    <xdr:to>
      <xdr:col>8</xdr:col>
      <xdr:colOff>962025</xdr:colOff>
      <xdr:row>23</xdr:row>
      <xdr:rowOff>66675</xdr:rowOff>
    </xdr:to>
    <xdr:sp>
      <xdr:nvSpPr>
        <xdr:cNvPr id="2" name="Rectangle: Rounded Corners 4"/>
        <xdr:cNvSpPr>
          <a:spLocks/>
        </xdr:cNvSpPr>
      </xdr:nvSpPr>
      <xdr:spPr>
        <a:xfrm>
          <a:off x="5581650" y="3295650"/>
          <a:ext cx="2219325" cy="2809875"/>
        </a:xfrm>
        <a:prstGeom prst="roundRect">
          <a:avLst/>
        </a:prstGeom>
        <a:solidFill>
          <a:srgbClr val="FFFFFF"/>
        </a:solidFill>
        <a:ln w="38100"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年齢区分について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合計年齢　　　　　年齢区分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119</a:t>
          </a:r>
          <a:r>
            <a:rPr lang="en-US" cap="none" sz="1100" b="0" i="0" u="none" baseline="0">
              <a:solidFill>
                <a:srgbClr val="000000"/>
              </a:solidFill>
              <a:latin typeface="ＭＳ Ｐゴシック"/>
              <a:ea typeface="ＭＳ Ｐゴシック"/>
              <a:cs typeface="ＭＳ Ｐゴシック"/>
            </a:rPr>
            <a:t>歳　　　　　</a:t>
          </a:r>
          <a:r>
            <a:rPr lang="en-US" cap="none" sz="1100" b="0" i="0" u="none" baseline="0">
              <a:solidFill>
                <a:srgbClr val="000000"/>
              </a:solidFill>
            </a:rPr>
            <a:t>119
</a:t>
          </a:r>
          <a:r>
            <a:rPr lang="en-US" cap="none" sz="1100" b="0" i="0" u="none" baseline="0">
              <a:solidFill>
                <a:srgbClr val="000000"/>
              </a:solidFill>
            </a:rPr>
            <a:t>120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159</a:t>
          </a:r>
          <a:r>
            <a:rPr lang="en-US" cap="none" sz="1100" b="0" i="0" u="none" baseline="0">
              <a:solidFill>
                <a:srgbClr val="000000"/>
              </a:solidFill>
              <a:latin typeface="ＭＳ Ｐゴシック"/>
              <a:ea typeface="ＭＳ Ｐゴシック"/>
              <a:cs typeface="ＭＳ Ｐゴシック"/>
            </a:rPr>
            <a:t>歳　　　　　</a:t>
          </a:r>
          <a:r>
            <a:rPr lang="en-US" cap="none" sz="1100" b="0" i="0" u="none" baseline="0">
              <a:solidFill>
                <a:srgbClr val="000000"/>
              </a:solidFill>
            </a:rPr>
            <a:t>120
</a:t>
          </a:r>
          <a:r>
            <a:rPr lang="en-US" cap="none" sz="1100" b="0" i="0" u="none" baseline="0">
              <a:solidFill>
                <a:srgbClr val="000000"/>
              </a:solidFill>
            </a:rPr>
            <a:t>160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199</a:t>
          </a:r>
          <a:r>
            <a:rPr lang="en-US" cap="none" sz="1100" b="0" i="0" u="none" baseline="0">
              <a:solidFill>
                <a:srgbClr val="000000"/>
              </a:solidFill>
              <a:latin typeface="ＭＳ Ｐゴシック"/>
              <a:ea typeface="ＭＳ Ｐゴシック"/>
              <a:cs typeface="ＭＳ Ｐゴシック"/>
            </a:rPr>
            <a:t>歳　　　　　</a:t>
          </a:r>
          <a:r>
            <a:rPr lang="en-US" cap="none" sz="1100" b="0" i="0" u="none" baseline="0">
              <a:solidFill>
                <a:srgbClr val="000000"/>
              </a:solidFill>
            </a:rPr>
            <a:t>160
</a:t>
          </a:r>
          <a:r>
            <a:rPr lang="en-US" cap="none" sz="1100" b="0" i="0" u="none" baseline="0">
              <a:solidFill>
                <a:srgbClr val="000000"/>
              </a:solidFill>
            </a:rPr>
            <a:t>200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239</a:t>
          </a:r>
          <a:r>
            <a:rPr lang="en-US" cap="none" sz="1100" b="0" i="0" u="none" baseline="0">
              <a:solidFill>
                <a:srgbClr val="000000"/>
              </a:solidFill>
              <a:latin typeface="ＭＳ Ｐゴシック"/>
              <a:ea typeface="ＭＳ Ｐゴシック"/>
              <a:cs typeface="ＭＳ Ｐゴシック"/>
            </a:rPr>
            <a:t>歳　　　　　</a:t>
          </a:r>
          <a:r>
            <a:rPr lang="en-US" cap="none" sz="1100" b="0" i="0" u="none" baseline="0">
              <a:solidFill>
                <a:srgbClr val="000000"/>
              </a:solidFill>
            </a:rPr>
            <a:t>200
</a:t>
          </a:r>
          <a:r>
            <a:rPr lang="en-US" cap="none" sz="1100" b="0" i="0" u="none" baseline="0">
              <a:solidFill>
                <a:srgbClr val="000000"/>
              </a:solidFill>
            </a:rPr>
            <a:t>240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279</a:t>
          </a:r>
          <a:r>
            <a:rPr lang="en-US" cap="none" sz="1100" b="0" i="0" u="none" baseline="0">
              <a:solidFill>
                <a:srgbClr val="000000"/>
              </a:solidFill>
              <a:latin typeface="ＭＳ Ｐゴシック"/>
              <a:ea typeface="ＭＳ Ｐゴシック"/>
              <a:cs typeface="ＭＳ Ｐゴシック"/>
            </a:rPr>
            <a:t>歳　　　　　</a:t>
          </a:r>
          <a:r>
            <a:rPr lang="en-US" cap="none" sz="1100" b="0" i="0" u="none" baseline="0">
              <a:solidFill>
                <a:srgbClr val="000000"/>
              </a:solidFill>
            </a:rPr>
            <a:t>240
</a:t>
          </a:r>
          <a:r>
            <a:rPr lang="en-US" cap="none" sz="1100" b="0" i="0" u="none" baseline="0">
              <a:solidFill>
                <a:srgbClr val="000000"/>
              </a:solidFill>
            </a:rPr>
            <a:t>280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319</a:t>
          </a:r>
          <a:r>
            <a:rPr lang="en-US" cap="none" sz="1100" b="0" i="0" u="none" baseline="0">
              <a:solidFill>
                <a:srgbClr val="000000"/>
              </a:solidFill>
              <a:latin typeface="ＭＳ Ｐゴシック"/>
              <a:ea typeface="ＭＳ Ｐゴシック"/>
              <a:cs typeface="ＭＳ Ｐゴシック"/>
            </a:rPr>
            <a:t>歳　　　　　</a:t>
          </a:r>
          <a:r>
            <a:rPr lang="en-US" cap="none" sz="1100" b="0" i="0" u="none" baseline="0">
              <a:solidFill>
                <a:srgbClr val="000000"/>
              </a:solidFill>
            </a:rPr>
            <a:t>280
</a:t>
          </a:r>
          <a:r>
            <a:rPr lang="en-US" cap="none" sz="1100" b="0" i="0" u="none" baseline="0">
              <a:solidFill>
                <a:srgbClr val="000000"/>
              </a:solidFill>
            </a:rPr>
            <a:t>320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359</a:t>
          </a:r>
          <a:r>
            <a:rPr lang="en-US" cap="none" sz="1100" b="0" i="0" u="none" baseline="0">
              <a:solidFill>
                <a:srgbClr val="000000"/>
              </a:solidFill>
              <a:latin typeface="ＭＳ Ｐゴシック"/>
              <a:ea typeface="ＭＳ Ｐゴシック"/>
              <a:cs typeface="ＭＳ Ｐゴシック"/>
            </a:rPr>
            <a:t>歳　　　　　</a:t>
          </a:r>
          <a:r>
            <a:rPr lang="en-US" cap="none" sz="1100" b="0" i="0" u="none" baseline="0">
              <a:solidFill>
                <a:srgbClr val="000000"/>
              </a:solidFill>
            </a:rPr>
            <a:t>320
</a:t>
          </a:r>
          <a:r>
            <a:rPr lang="en-US" cap="none" sz="1100" b="0" i="0" u="none" baseline="0">
              <a:solidFill>
                <a:srgbClr val="000000"/>
              </a:solidFill>
            </a:rPr>
            <a:t>360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400</a:t>
          </a:r>
          <a:r>
            <a:rPr lang="en-US" cap="none" sz="1100" b="0" i="0" u="none" baseline="0">
              <a:solidFill>
                <a:srgbClr val="000000"/>
              </a:solidFill>
              <a:latin typeface="ＭＳ Ｐゴシック"/>
              <a:ea typeface="ＭＳ Ｐゴシック"/>
              <a:cs typeface="ＭＳ Ｐゴシック"/>
            </a:rPr>
            <a:t>歳　　　　　</a:t>
          </a:r>
          <a:r>
            <a:rPr lang="en-US" cap="none" sz="1100" b="0" i="0" u="none" baseline="0">
              <a:solidFill>
                <a:srgbClr val="000000"/>
              </a:solidFill>
            </a:rPr>
            <a:t>360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L44"/>
  <sheetViews>
    <sheetView tabSelected="1" zoomScalePageLayoutView="0" workbookViewId="0" topLeftCell="A2">
      <selection activeCell="K24" sqref="K24"/>
    </sheetView>
  </sheetViews>
  <sheetFormatPr defaultColWidth="9.00390625" defaultRowHeight="13.5"/>
  <cols>
    <col min="1" max="1" width="14.75390625" style="0" customWidth="1"/>
    <col min="2" max="2" width="2.125" style="0" customWidth="1"/>
    <col min="3" max="3" width="10.375" style="0" customWidth="1"/>
    <col min="4" max="7" width="9.625" style="0" customWidth="1"/>
    <col min="8" max="8" width="10.00390625" style="0" customWidth="1"/>
    <col min="9" max="9" width="9.625" style="0" customWidth="1"/>
  </cols>
  <sheetData>
    <row r="1" spans="1:12" s="1" customFormat="1" ht="14.25" customHeight="1" hidden="1">
      <c r="A1" s="35" t="s">
        <v>42</v>
      </c>
      <c r="B1" s="36"/>
      <c r="C1" s="36"/>
      <c r="D1" s="36"/>
      <c r="E1" s="179" t="s">
        <v>43</v>
      </c>
      <c r="F1" s="179"/>
      <c r="G1" s="180">
        <f>'開催名称と起算日'!B8</f>
        <v>43830</v>
      </c>
      <c r="H1" s="180"/>
      <c r="I1" s="179" t="s">
        <v>70</v>
      </c>
      <c r="J1" s="179"/>
      <c r="K1" s="180">
        <f>'開催名称と起算日'!B11</f>
        <v>43548</v>
      </c>
      <c r="L1" s="180"/>
    </row>
    <row r="2" spans="1:11" s="10" customFormat="1" ht="8.25" customHeight="1">
      <c r="A2" s="53"/>
      <c r="B2" s="53"/>
      <c r="C2" s="53"/>
      <c r="D2" s="53"/>
      <c r="E2" s="53"/>
      <c r="F2" s="53"/>
      <c r="G2" s="53"/>
      <c r="H2" s="53"/>
      <c r="I2" s="53"/>
      <c r="J2" s="37"/>
      <c r="K2" s="37"/>
    </row>
    <row r="3" spans="1:11" s="11" customFormat="1" ht="28.5">
      <c r="A3" s="181" t="str">
        <f>'開催名称と起算日'!B3</f>
        <v>第2回スイムピア・マスターズ記録会</v>
      </c>
      <c r="B3" s="181"/>
      <c r="C3" s="181"/>
      <c r="D3" s="181"/>
      <c r="E3" s="181"/>
      <c r="F3" s="181"/>
      <c r="G3" s="181"/>
      <c r="H3" s="181"/>
      <c r="I3" s="181"/>
      <c r="J3" s="38"/>
      <c r="K3" s="38"/>
    </row>
    <row r="4" spans="1:11" s="11" customFormat="1" ht="28.5">
      <c r="A4" s="181" t="str">
        <f>'開催名称と起算日'!B4</f>
        <v> </v>
      </c>
      <c r="B4" s="181"/>
      <c r="C4" s="181"/>
      <c r="D4" s="181"/>
      <c r="E4" s="181"/>
      <c r="F4" s="181"/>
      <c r="G4" s="181"/>
      <c r="H4" s="181"/>
      <c r="I4" s="181"/>
      <c r="J4" s="38"/>
      <c r="K4" s="38"/>
    </row>
    <row r="5" spans="1:11" s="12" customFormat="1" ht="23.25" customHeight="1">
      <c r="A5" s="183"/>
      <c r="B5" s="183"/>
      <c r="C5" s="184" t="s">
        <v>71</v>
      </c>
      <c r="D5" s="184"/>
      <c r="E5" s="184"/>
      <c r="F5" s="185">
        <f>'開催名称と起算日'!B11</f>
        <v>43548</v>
      </c>
      <c r="G5" s="185"/>
      <c r="H5" s="185"/>
      <c r="I5" s="101"/>
      <c r="J5" s="39"/>
      <c r="K5" s="39"/>
    </row>
    <row r="6" spans="1:11" s="10" customFormat="1" ht="23.25" customHeight="1">
      <c r="A6" s="114"/>
      <c r="B6" s="114"/>
      <c r="C6" s="184"/>
      <c r="D6" s="184"/>
      <c r="E6" s="184"/>
      <c r="F6" s="185"/>
      <c r="G6" s="185"/>
      <c r="H6" s="185"/>
      <c r="I6" s="20"/>
      <c r="J6" s="37"/>
      <c r="K6" s="37"/>
    </row>
    <row r="7" spans="1:11" s="10" customFormat="1" ht="8.25" customHeight="1">
      <c r="A7" s="113" t="s">
        <v>91</v>
      </c>
      <c r="B7" s="20"/>
      <c r="C7" s="191"/>
      <c r="D7" s="191"/>
      <c r="E7" s="191"/>
      <c r="F7" s="191"/>
      <c r="G7" s="20"/>
      <c r="H7" s="20"/>
      <c r="I7" s="20"/>
      <c r="J7" s="37"/>
      <c r="K7" s="37"/>
    </row>
    <row r="8" spans="1:11" s="10" customFormat="1" ht="24" customHeight="1">
      <c r="A8" s="105" t="s">
        <v>7</v>
      </c>
      <c r="B8" s="106" t="s">
        <v>11</v>
      </c>
      <c r="C8" s="188"/>
      <c r="D8" s="189"/>
      <c r="E8" s="189"/>
      <c r="F8" s="189"/>
      <c r="G8" s="37" t="s">
        <v>19</v>
      </c>
      <c r="H8" s="20"/>
      <c r="I8" s="20"/>
      <c r="J8" s="37"/>
      <c r="K8" s="37"/>
    </row>
    <row r="9" spans="1:11" s="10" customFormat="1" ht="28.5" customHeight="1">
      <c r="A9" s="20"/>
      <c r="B9" s="20"/>
      <c r="C9" s="133" t="s">
        <v>92</v>
      </c>
      <c r="D9" s="20"/>
      <c r="E9" s="20"/>
      <c r="F9" s="20"/>
      <c r="G9" s="20"/>
      <c r="H9" s="20"/>
      <c r="I9" s="20"/>
      <c r="J9" s="37"/>
      <c r="K9" s="37"/>
    </row>
    <row r="10" spans="1:11" s="10" customFormat="1" ht="24" customHeight="1">
      <c r="A10" s="105" t="s">
        <v>93</v>
      </c>
      <c r="B10" s="106" t="s">
        <v>11</v>
      </c>
      <c r="C10" s="188"/>
      <c r="D10" s="189"/>
      <c r="E10" s="189"/>
      <c r="F10" s="189"/>
      <c r="G10" s="37" t="s">
        <v>94</v>
      </c>
      <c r="H10" s="132">
        <f>IF(LENB(所属)&gt;10,"略式チーム名が長すぎます。変更してください。","")</f>
      </c>
      <c r="I10" s="20"/>
      <c r="J10" s="37"/>
      <c r="K10" s="37"/>
    </row>
    <row r="11" spans="1:11" s="10" customFormat="1" ht="30" customHeight="1">
      <c r="A11" s="20"/>
      <c r="B11" s="20"/>
      <c r="C11" s="190" t="s">
        <v>128</v>
      </c>
      <c r="D11" s="190"/>
      <c r="E11" s="190"/>
      <c r="F11" s="190"/>
      <c r="G11" s="190"/>
      <c r="H11" s="190"/>
      <c r="I11" s="190"/>
      <c r="J11" s="37"/>
      <c r="K11" s="37"/>
    </row>
    <row r="12" spans="1:11" s="10" customFormat="1" ht="24" customHeight="1">
      <c r="A12" s="105" t="s">
        <v>12</v>
      </c>
      <c r="B12" s="106" t="s">
        <v>13</v>
      </c>
      <c r="C12" s="188"/>
      <c r="D12" s="189"/>
      <c r="E12" s="189"/>
      <c r="F12" s="189"/>
      <c r="G12" s="20"/>
      <c r="H12" s="20"/>
      <c r="I12" s="20"/>
      <c r="J12" s="37"/>
      <c r="K12" s="37"/>
    </row>
    <row r="13" spans="1:11" s="10" customFormat="1" ht="18.75" customHeight="1">
      <c r="A13" s="20"/>
      <c r="B13" s="20"/>
      <c r="C13" s="91"/>
      <c r="D13" s="20"/>
      <c r="E13" s="20"/>
      <c r="F13" s="20"/>
      <c r="G13" s="20"/>
      <c r="H13" s="20"/>
      <c r="I13" s="20"/>
      <c r="J13" s="37"/>
      <c r="K13" s="37"/>
    </row>
    <row r="14" spans="1:11" s="10" customFormat="1" ht="15.75" customHeight="1" hidden="1">
      <c r="A14" s="20"/>
      <c r="B14" s="20"/>
      <c r="C14" s="20"/>
      <c r="D14" s="20"/>
      <c r="E14" s="20"/>
      <c r="F14" s="20"/>
      <c r="G14" s="20"/>
      <c r="H14" s="20"/>
      <c r="I14" s="20"/>
      <c r="J14" s="37"/>
      <c r="K14" s="37"/>
    </row>
    <row r="15" spans="1:11" s="10" customFormat="1" ht="24" customHeight="1" hidden="1">
      <c r="A15" s="20" t="s">
        <v>30</v>
      </c>
      <c r="B15" s="50" t="s">
        <v>13</v>
      </c>
      <c r="C15" s="187" t="s">
        <v>59</v>
      </c>
      <c r="D15" s="187"/>
      <c r="E15" s="187"/>
      <c r="F15" s="187"/>
      <c r="G15" s="187"/>
      <c r="H15" s="187"/>
      <c r="I15" s="20"/>
      <c r="J15" s="37"/>
      <c r="K15" s="37"/>
    </row>
    <row r="16" spans="1:11" s="10" customFormat="1" ht="24" customHeight="1" hidden="1">
      <c r="A16" s="20"/>
      <c r="B16" s="20"/>
      <c r="C16" s="187"/>
      <c r="D16" s="187"/>
      <c r="E16" s="187"/>
      <c r="F16" s="187"/>
      <c r="G16" s="187"/>
      <c r="H16" s="187"/>
      <c r="I16" s="20"/>
      <c r="J16" s="37"/>
      <c r="K16" s="37"/>
    </row>
    <row r="17" spans="1:11" s="10" customFormat="1" ht="24" customHeight="1" hidden="1">
      <c r="A17" s="20"/>
      <c r="B17" s="20"/>
      <c r="C17" s="187"/>
      <c r="D17" s="187"/>
      <c r="E17" s="187"/>
      <c r="F17" s="187"/>
      <c r="G17" s="187"/>
      <c r="H17" s="187"/>
      <c r="I17" s="20"/>
      <c r="J17" s="37"/>
      <c r="K17" s="37"/>
    </row>
    <row r="18" spans="1:11" s="10" customFormat="1" ht="24" customHeight="1" hidden="1">
      <c r="A18" s="20"/>
      <c r="B18" s="20"/>
      <c r="C18" s="187"/>
      <c r="D18" s="187"/>
      <c r="E18" s="187"/>
      <c r="F18" s="187"/>
      <c r="G18" s="187"/>
      <c r="H18" s="187"/>
      <c r="I18" s="20"/>
      <c r="J18" s="37"/>
      <c r="K18" s="37"/>
    </row>
    <row r="19" spans="1:11" s="10" customFormat="1" ht="6.75" customHeight="1">
      <c r="A19" s="20"/>
      <c r="B19" s="102"/>
      <c r="C19" s="103"/>
      <c r="D19" s="103"/>
      <c r="E19" s="103"/>
      <c r="F19" s="103"/>
      <c r="G19" s="103"/>
      <c r="H19" s="103"/>
      <c r="I19" s="20"/>
      <c r="J19" s="37"/>
      <c r="K19" s="37"/>
    </row>
    <row r="20" spans="1:11" s="10" customFormat="1" ht="15.75" customHeight="1">
      <c r="A20" s="20" t="s">
        <v>68</v>
      </c>
      <c r="B20" s="50" t="s">
        <v>11</v>
      </c>
      <c r="C20" s="182"/>
      <c r="D20" s="182"/>
      <c r="E20" s="182"/>
      <c r="F20" s="182"/>
      <c r="G20" s="182"/>
      <c r="H20" s="182"/>
      <c r="I20" s="20"/>
      <c r="J20" s="37"/>
      <c r="K20" s="37"/>
    </row>
    <row r="21" spans="1:11" s="10" customFormat="1" ht="15" customHeight="1">
      <c r="A21" s="20" t="s">
        <v>69</v>
      </c>
      <c r="B21" s="50" t="s">
        <v>11</v>
      </c>
      <c r="C21" s="182"/>
      <c r="D21" s="182"/>
      <c r="E21" s="182"/>
      <c r="F21" s="182"/>
      <c r="G21" s="182"/>
      <c r="H21" s="182"/>
      <c r="I21" s="20"/>
      <c r="J21" s="37"/>
      <c r="K21" s="37"/>
    </row>
    <row r="22" spans="1:11" s="10" customFormat="1" ht="7.5" customHeight="1">
      <c r="A22" s="102"/>
      <c r="B22" s="102"/>
      <c r="C22" s="102"/>
      <c r="D22" s="102"/>
      <c r="E22" s="102"/>
      <c r="F22" s="102"/>
      <c r="G22" s="102"/>
      <c r="H22" s="102"/>
      <c r="I22" s="102"/>
      <c r="J22" s="37"/>
      <c r="K22" s="37"/>
    </row>
    <row r="23" spans="1:11" s="10" customFormat="1" ht="24" customHeight="1">
      <c r="A23" s="104" t="s">
        <v>106</v>
      </c>
      <c r="B23" s="20"/>
      <c r="C23" s="186" t="s">
        <v>105</v>
      </c>
      <c r="D23" s="186"/>
      <c r="E23" s="186"/>
      <c r="F23" s="186"/>
      <c r="G23" s="20"/>
      <c r="H23" s="20"/>
      <c r="I23" s="20"/>
      <c r="J23" s="37"/>
      <c r="K23" s="37"/>
    </row>
    <row r="24" spans="1:11" s="10" customFormat="1" ht="4.5" customHeight="1">
      <c r="A24" s="22"/>
      <c r="B24" s="20"/>
      <c r="C24" s="20"/>
      <c r="D24" s="20"/>
      <c r="E24" s="20"/>
      <c r="F24" s="20"/>
      <c r="G24" s="20"/>
      <c r="H24" s="20"/>
      <c r="I24" s="20"/>
      <c r="J24" s="37"/>
      <c r="K24" s="37"/>
    </row>
    <row r="25" spans="1:11" s="10" customFormat="1" ht="20.25" customHeight="1">
      <c r="A25" s="51" t="s">
        <v>16</v>
      </c>
      <c r="B25" s="50" t="s">
        <v>13</v>
      </c>
      <c r="C25" s="20"/>
      <c r="D25" s="52" t="s">
        <v>15</v>
      </c>
      <c r="E25" s="52" t="s">
        <v>14</v>
      </c>
      <c r="F25" s="52" t="s">
        <v>5</v>
      </c>
      <c r="H25" s="20"/>
      <c r="I25" s="20"/>
      <c r="J25" s="37"/>
      <c r="K25" s="37"/>
    </row>
    <row r="26" spans="1:11" s="10" customFormat="1" ht="20.25" customHeight="1">
      <c r="A26" s="53"/>
      <c r="B26" s="53"/>
      <c r="C26" s="20"/>
      <c r="D26" s="52"/>
      <c r="E26" s="52"/>
      <c r="F26" s="52"/>
      <c r="H26" s="20"/>
      <c r="I26" s="20"/>
      <c r="J26" s="37"/>
      <c r="K26" s="37"/>
    </row>
    <row r="27" spans="1:11" s="10" customFormat="1" ht="6.75" customHeight="1">
      <c r="A27" s="37"/>
      <c r="B27" s="53"/>
      <c r="C27" s="20"/>
      <c r="H27" s="20"/>
      <c r="I27" s="20"/>
      <c r="J27" s="37"/>
      <c r="K27" s="37"/>
    </row>
    <row r="28" spans="1:11" s="10" customFormat="1" ht="20.25" customHeight="1" hidden="1">
      <c r="A28" s="51"/>
      <c r="B28" s="53"/>
      <c r="C28" s="20"/>
      <c r="D28" s="20"/>
      <c r="E28" s="20"/>
      <c r="F28" s="50"/>
      <c r="G28" s="50"/>
      <c r="H28" s="20"/>
      <c r="I28" s="20"/>
      <c r="J28" s="37"/>
      <c r="K28" s="37"/>
    </row>
    <row r="29" spans="1:11" s="10" customFormat="1" ht="20.25" customHeight="1">
      <c r="A29" s="49" t="s">
        <v>17</v>
      </c>
      <c r="B29" s="37" t="s">
        <v>20</v>
      </c>
      <c r="C29" s="50"/>
      <c r="D29" s="52" t="s">
        <v>15</v>
      </c>
      <c r="E29" s="52" t="s">
        <v>14</v>
      </c>
      <c r="F29" s="52" t="s">
        <v>5</v>
      </c>
      <c r="G29" s="177"/>
      <c r="H29" s="37"/>
      <c r="I29" s="37"/>
      <c r="J29" s="37"/>
      <c r="K29" s="37"/>
    </row>
    <row r="30" spans="1:11" s="10" customFormat="1" ht="20.25" customHeight="1">
      <c r="A30" s="37"/>
      <c r="B30" s="37"/>
      <c r="C30" s="54" t="s">
        <v>1</v>
      </c>
      <c r="D30" s="55"/>
      <c r="E30" s="55"/>
      <c r="F30" s="55"/>
      <c r="G30" s="178"/>
      <c r="H30" s="37"/>
      <c r="I30" s="37"/>
      <c r="J30" s="37"/>
      <c r="K30" s="37"/>
    </row>
    <row r="31" spans="1:11" s="10" customFormat="1" ht="20.25" customHeight="1">
      <c r="A31" s="49"/>
      <c r="B31" s="37"/>
      <c r="C31" s="54" t="s">
        <v>2</v>
      </c>
      <c r="D31" s="55"/>
      <c r="E31" s="55"/>
      <c r="F31" s="55"/>
      <c r="G31" s="178"/>
      <c r="H31" s="37"/>
      <c r="I31" s="37"/>
      <c r="J31" s="37"/>
      <c r="K31" s="37"/>
    </row>
    <row r="32" spans="1:11" s="10" customFormat="1" ht="6.75" customHeight="1">
      <c r="A32" s="49"/>
      <c r="B32" s="37"/>
      <c r="C32" s="40"/>
      <c r="D32" s="53"/>
      <c r="E32" s="53"/>
      <c r="F32" s="53"/>
      <c r="G32" s="53"/>
      <c r="H32" s="37"/>
      <c r="I32" s="37"/>
      <c r="J32" s="37"/>
      <c r="K32" s="37"/>
    </row>
    <row r="33" spans="1:11" s="13" customFormat="1" ht="20.25" customHeight="1">
      <c r="A33" s="49" t="s">
        <v>18</v>
      </c>
      <c r="B33" s="37" t="s">
        <v>20</v>
      </c>
      <c r="C33" s="61" t="str">
        <f>C30</f>
        <v>個人種目</v>
      </c>
      <c r="D33" s="56"/>
      <c r="E33" s="57">
        <v>500</v>
      </c>
      <c r="F33" s="58" t="s">
        <v>104</v>
      </c>
      <c r="G33" s="59" t="s">
        <v>21</v>
      </c>
      <c r="H33" s="135" t="s">
        <v>109</v>
      </c>
      <c r="I33" s="60"/>
      <c r="J33" s="60"/>
      <c r="K33" s="60"/>
    </row>
    <row r="34" spans="1:11" s="13" customFormat="1" ht="20.25" customHeight="1">
      <c r="A34" s="60"/>
      <c r="B34" s="60"/>
      <c r="C34" s="61" t="str">
        <f>C31</f>
        <v>リレー種目</v>
      </c>
      <c r="D34" s="62"/>
      <c r="E34" s="63">
        <v>1200</v>
      </c>
      <c r="F34" s="64" t="s">
        <v>107</v>
      </c>
      <c r="G34" s="59" t="s">
        <v>21</v>
      </c>
      <c r="H34" s="135" t="s">
        <v>109</v>
      </c>
      <c r="I34" s="60"/>
      <c r="J34" s="60"/>
      <c r="K34" s="60"/>
    </row>
    <row r="35" spans="1:11" ht="20.25" customHeight="1" thickBot="1">
      <c r="A35" s="65"/>
      <c r="B35" s="65"/>
      <c r="C35" s="66" t="s">
        <v>31</v>
      </c>
      <c r="D35" s="67"/>
      <c r="E35" s="68">
        <v>100</v>
      </c>
      <c r="F35" s="70" t="s">
        <v>108</v>
      </c>
      <c r="G35" s="69" t="s">
        <v>21</v>
      </c>
      <c r="H35" s="136" t="s">
        <v>109</v>
      </c>
      <c r="I35" s="65"/>
      <c r="J35" s="65"/>
      <c r="K35" s="65"/>
    </row>
    <row r="36" spans="1:11" ht="8.25" customHeight="1" hidden="1" thickBot="1">
      <c r="A36" s="65"/>
      <c r="B36" s="65"/>
      <c r="C36" s="71"/>
      <c r="D36" s="72"/>
      <c r="E36" s="72"/>
      <c r="F36" s="72"/>
      <c r="G36" s="73"/>
      <c r="H36" s="134" t="s">
        <v>109</v>
      </c>
      <c r="I36" s="65"/>
      <c r="J36" s="65"/>
      <c r="K36" s="65"/>
    </row>
    <row r="37" spans="1:11" ht="20.25" customHeight="1" thickBot="1">
      <c r="A37" s="65"/>
      <c r="B37" s="65"/>
      <c r="C37" s="74"/>
      <c r="D37" s="67"/>
      <c r="E37" s="67"/>
      <c r="F37" s="67"/>
      <c r="G37" s="137" t="s">
        <v>22</v>
      </c>
      <c r="H37" s="134" t="s">
        <v>109</v>
      </c>
      <c r="I37" s="65"/>
      <c r="J37" s="65"/>
      <c r="K37" s="65"/>
    </row>
    <row r="38" spans="1:11" ht="13.5">
      <c r="A38" s="65"/>
      <c r="B38" s="65"/>
      <c r="C38" s="65"/>
      <c r="D38" s="65"/>
      <c r="E38" s="65"/>
      <c r="F38" s="65"/>
      <c r="G38" s="65"/>
      <c r="H38" s="65"/>
      <c r="I38" s="65"/>
      <c r="J38" s="65"/>
      <c r="K38" s="65"/>
    </row>
    <row r="39" spans="1:11" ht="13.5">
      <c r="A39" s="65"/>
      <c r="B39" s="65"/>
      <c r="C39" s="65"/>
      <c r="D39" s="65"/>
      <c r="E39" s="65"/>
      <c r="F39" s="65"/>
      <c r="G39" s="65"/>
      <c r="H39" s="65"/>
      <c r="I39" s="65"/>
      <c r="J39" s="65"/>
      <c r="K39" s="65"/>
    </row>
    <row r="40" spans="1:11" ht="13.5">
      <c r="A40" s="65"/>
      <c r="B40" s="65"/>
      <c r="C40" s="65"/>
      <c r="D40" s="65"/>
      <c r="E40" s="65"/>
      <c r="F40" s="65"/>
      <c r="G40" s="65"/>
      <c r="H40" s="65"/>
      <c r="I40" s="65"/>
      <c r="J40" s="65"/>
      <c r="K40" s="65"/>
    </row>
    <row r="41" spans="1:11" ht="13.5">
      <c r="A41" s="65"/>
      <c r="B41" s="65"/>
      <c r="C41" s="65"/>
      <c r="D41" s="65"/>
      <c r="E41" s="65"/>
      <c r="F41" s="65"/>
      <c r="G41" s="65"/>
      <c r="H41" s="65"/>
      <c r="I41" s="65"/>
      <c r="J41" s="65"/>
      <c r="K41" s="65"/>
    </row>
    <row r="42" spans="1:11" ht="13.5">
      <c r="A42" s="65"/>
      <c r="B42" s="65"/>
      <c r="C42" s="65"/>
      <c r="D42" s="65"/>
      <c r="E42" s="65"/>
      <c r="F42" s="65"/>
      <c r="G42" s="65"/>
      <c r="H42" s="65"/>
      <c r="I42" s="65"/>
      <c r="J42" s="65"/>
      <c r="K42" s="65"/>
    </row>
    <row r="43" spans="1:11" ht="13.5">
      <c r="A43" s="65"/>
      <c r="B43" s="65"/>
      <c r="C43" s="65"/>
      <c r="D43" s="65"/>
      <c r="E43" s="65"/>
      <c r="F43" s="65"/>
      <c r="G43" s="65"/>
      <c r="H43" s="65"/>
      <c r="I43" s="65"/>
      <c r="J43" s="65"/>
      <c r="K43" s="65"/>
    </row>
    <row r="44" spans="1:11" ht="13.5">
      <c r="A44" s="65"/>
      <c r="B44" s="65"/>
      <c r="C44" s="65"/>
      <c r="D44" s="65"/>
      <c r="E44" s="65"/>
      <c r="F44" s="65"/>
      <c r="G44" s="65"/>
      <c r="H44" s="65"/>
      <c r="I44" s="65"/>
      <c r="J44" s="65"/>
      <c r="K44" s="65"/>
    </row>
  </sheetData>
  <sheetProtection password="CF4F" sheet="1"/>
  <mergeCells count="20">
    <mergeCell ref="F6:H6"/>
    <mergeCell ref="A4:I4"/>
    <mergeCell ref="C23:F23"/>
    <mergeCell ref="C15:H18"/>
    <mergeCell ref="C12:F12"/>
    <mergeCell ref="C8:F8"/>
    <mergeCell ref="C10:F10"/>
    <mergeCell ref="C21:H21"/>
    <mergeCell ref="C11:I11"/>
    <mergeCell ref="C7:F7"/>
    <mergeCell ref="I1:J1"/>
    <mergeCell ref="K1:L1"/>
    <mergeCell ref="E1:F1"/>
    <mergeCell ref="G1:H1"/>
    <mergeCell ref="A3:I3"/>
    <mergeCell ref="C20:H20"/>
    <mergeCell ref="A5:B5"/>
    <mergeCell ref="C5:E5"/>
    <mergeCell ref="F5:H5"/>
    <mergeCell ref="C6:E6"/>
  </mergeCells>
  <dataValidations count="3">
    <dataValidation allowBlank="1" showInputMessage="1" showErrorMessage="1" promptTitle="金額を最後にお確かめ下さい。" prompt="「正式チーム名」「略式チーム名」「申込責任者」「チーム紹介」の4箇所を入力し&#10;金額を最後にお確かめ下さい。" sqref="K1:L1"/>
    <dataValidation allowBlank="1" showInputMessage="1" showErrorMessage="1" promptTitle="金額を最後にお確かめ下さい。" prompt="個人参加の場合&#10;「正式チーム名」「略式チーム名」「申込責任者」はブランク&#10;チーム参加の場合&#10;「正式チーム名」「略式チーム名」「申込責任者」の３箇所を入力してください&#10;金額を最後にお確かめ下さい。" sqref="D25:F26 A1:A19 B25:C38 D8:F10 A23:A38 B23:G24 B6:B19 F5:F6 B1:B4 D1:H4 H23:J38 C1:C19 J1:J19 I1:I10 D12:I19 G7:H10 D28:G38"/>
    <dataValidation allowBlank="1" showInputMessage="1" showErrorMessage="1" promptTitle="金額を最後にお確かめください。" prompt="「正式チーム名」「略式チーム名」「申込責任者」の３か所を入力し&#10;金額を最後にお確かめください。" sqref="I20:K22 A20:C21 A22:H22"/>
  </dataValidations>
  <printOptions/>
  <pageMargins left="0.75" right="0.75" top="0.74" bottom="0.7"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5"/>
  </sheetPr>
  <dimension ref="A1:W19"/>
  <sheetViews>
    <sheetView showGridLines="0" zoomScalePageLayoutView="0" workbookViewId="0" topLeftCell="A1">
      <selection activeCell="P5" sqref="P5"/>
    </sheetView>
  </sheetViews>
  <sheetFormatPr defaultColWidth="9.00390625" defaultRowHeight="13.5"/>
  <cols>
    <col min="1" max="1" width="3.625" style="7" customWidth="1"/>
    <col min="2" max="2" width="5.125" style="7" hidden="1" customWidth="1"/>
    <col min="3" max="3" width="5.25390625" style="7" hidden="1" customWidth="1"/>
    <col min="4" max="4" width="8.75390625" style="7" hidden="1" customWidth="1"/>
    <col min="5" max="5" width="14.375" style="7" customWidth="1"/>
    <col min="6" max="6" width="16.625" style="7" customWidth="1"/>
    <col min="7" max="7" width="6.375" style="7" customWidth="1"/>
    <col min="8" max="8" width="10.875" style="7" customWidth="1"/>
    <col min="9" max="9" width="14.625" style="7" customWidth="1"/>
    <col min="10" max="10" width="11.625" style="7" customWidth="1"/>
    <col min="11" max="11" width="14.625" style="7" customWidth="1"/>
    <col min="12" max="12" width="11.625" style="7" customWidth="1"/>
    <col min="13" max="13" width="14.625" style="7" customWidth="1"/>
    <col min="14" max="14" width="11.625" style="7" customWidth="1"/>
    <col min="15" max="15" width="6.875" style="7" customWidth="1"/>
    <col min="16" max="16" width="20.00390625" style="7" customWidth="1"/>
    <col min="17" max="87" width="4.625" style="7" customWidth="1"/>
    <col min="88" max="16384" width="9.00390625" style="7" customWidth="1"/>
  </cols>
  <sheetData>
    <row r="1" spans="1:21" s="8" customFormat="1" ht="20.25" customHeight="1" thickBot="1">
      <c r="A1" s="142" t="s">
        <v>37</v>
      </c>
      <c r="F1" s="141">
        <f>起算日</f>
        <v>43830</v>
      </c>
      <c r="G1" s="142" t="s">
        <v>56</v>
      </c>
      <c r="L1" s="192"/>
      <c r="M1" s="192"/>
      <c r="P1" s="94"/>
      <c r="Q1" s="95"/>
      <c r="R1" s="95"/>
      <c r="S1" s="95" t="s">
        <v>29</v>
      </c>
      <c r="T1" s="95"/>
      <c r="U1" s="95"/>
    </row>
    <row r="2" spans="1:23" ht="33" customHeight="1">
      <c r="A2" s="117" t="s">
        <v>6</v>
      </c>
      <c r="B2" s="118" t="s">
        <v>36</v>
      </c>
      <c r="C2" s="118" t="s">
        <v>35</v>
      </c>
      <c r="D2" s="119" t="s">
        <v>34</v>
      </c>
      <c r="E2" s="138" t="s">
        <v>110</v>
      </c>
      <c r="F2" s="175" t="s">
        <v>125</v>
      </c>
      <c r="G2" s="23" t="s">
        <v>32</v>
      </c>
      <c r="H2" s="140" t="s">
        <v>111</v>
      </c>
      <c r="I2" s="23" t="s">
        <v>114</v>
      </c>
      <c r="J2" s="28" t="s">
        <v>112</v>
      </c>
      <c r="K2" s="23" t="s">
        <v>33</v>
      </c>
      <c r="L2" s="29" t="s">
        <v>113</v>
      </c>
      <c r="M2" s="120" t="s">
        <v>48</v>
      </c>
      <c r="N2" s="29" t="s">
        <v>113</v>
      </c>
      <c r="O2" s="143" t="s">
        <v>115</v>
      </c>
      <c r="P2" s="98"/>
      <c r="Q2" s="96"/>
      <c r="R2" s="96"/>
      <c r="S2" s="96"/>
      <c r="T2" s="96"/>
      <c r="U2" s="96"/>
      <c r="V2" s="93"/>
      <c r="W2" s="93"/>
    </row>
    <row r="3" spans="1:23" s="8" customFormat="1" ht="27" customHeight="1">
      <c r="A3" s="33">
        <f>IF(E3&gt;0,1,"")</f>
      </c>
      <c r="B3" s="25">
        <f aca="true" t="shared" si="0" ref="B3:B17">IF(E3&gt;0,所属,"")</f>
      </c>
      <c r="C3" s="25">
        <f aca="true" t="shared" si="1" ref="C3:C17">IF(E3&gt;0,1,"")</f>
      </c>
      <c r="D3" s="25">
        <f>IF(E3&gt;0,PHONETIC(E3),"")</f>
      </c>
      <c r="E3" s="17"/>
      <c r="F3" s="18"/>
      <c r="G3" s="139">
        <f aca="true" t="shared" si="2" ref="G3:G17">IF(F3="","",DATEDIF(F3,起算日,"y"))</f>
      </c>
      <c r="H3" s="174">
        <f>IF(G3="","",VLOOKUP(G3,個人,2))</f>
      </c>
      <c r="I3" s="30"/>
      <c r="J3" s="130"/>
      <c r="K3" s="30"/>
      <c r="L3" s="131"/>
      <c r="M3" s="121"/>
      <c r="N3" s="131"/>
      <c r="O3" s="144">
        <f aca="true" t="shared" si="3" ref="O3:O17">COUNTA(I3,K3,M3)</f>
        <v>0</v>
      </c>
      <c r="P3" s="115">
        <f>IF(AND(E3=FALSE,O3&gt;0),"「名前」と「生年月日」を入力してください","")</f>
      </c>
      <c r="Q3" s="96"/>
      <c r="R3" s="96"/>
      <c r="S3" s="96"/>
      <c r="T3" s="96"/>
      <c r="U3" s="96"/>
      <c r="V3" s="93"/>
      <c r="W3" s="93"/>
    </row>
    <row r="4" spans="1:23" s="8" customFormat="1" ht="27" customHeight="1">
      <c r="A4" s="33">
        <f>IF(E4&gt;0,A3+1,"")</f>
      </c>
      <c r="B4" s="25">
        <f t="shared" si="0"/>
      </c>
      <c r="C4" s="25">
        <f t="shared" si="1"/>
      </c>
      <c r="D4" s="25">
        <f aca="true" t="shared" si="4" ref="D4:D17">IF(E4&gt;0,PHONETIC(E4),"")</f>
      </c>
      <c r="E4" s="17"/>
      <c r="F4" s="18"/>
      <c r="G4" s="139">
        <f t="shared" si="2"/>
      </c>
      <c r="H4" s="174">
        <f aca="true" t="shared" si="5" ref="H4:H17">IF(G4="","",VLOOKUP(G4,個人,2))</f>
      </c>
      <c r="I4" s="30"/>
      <c r="J4" s="130"/>
      <c r="K4" s="30"/>
      <c r="L4" s="131"/>
      <c r="M4" s="121"/>
      <c r="N4" s="131"/>
      <c r="O4" s="144">
        <f t="shared" si="3"/>
        <v>0</v>
      </c>
      <c r="P4" s="115">
        <f>IF(AND(E4=FALSE,O4&gt;0),"「名前」と「生年月日」を入力してください","")</f>
      </c>
      <c r="Q4" s="96"/>
      <c r="R4" s="96"/>
      <c r="S4" s="96"/>
      <c r="T4" s="96"/>
      <c r="U4" s="96"/>
      <c r="V4" s="93"/>
      <c r="W4" s="93"/>
    </row>
    <row r="5" spans="1:23" s="8" customFormat="1" ht="27" customHeight="1">
      <c r="A5" s="33">
        <f aca="true" t="shared" si="6" ref="A5:A17">IF(E5&gt;0,A4+1,"")</f>
      </c>
      <c r="B5" s="25">
        <f t="shared" si="0"/>
      </c>
      <c r="C5" s="25">
        <f t="shared" si="1"/>
      </c>
      <c r="D5" s="25">
        <f t="shared" si="4"/>
      </c>
      <c r="E5" s="17"/>
      <c r="F5" s="18"/>
      <c r="G5" s="139">
        <f t="shared" si="2"/>
      </c>
      <c r="H5" s="174">
        <f t="shared" si="5"/>
      </c>
      <c r="I5" s="30"/>
      <c r="J5" s="130"/>
      <c r="K5" s="30"/>
      <c r="L5" s="131"/>
      <c r="M5" s="121"/>
      <c r="N5" s="131"/>
      <c r="O5" s="144">
        <f t="shared" si="3"/>
        <v>0</v>
      </c>
      <c r="P5" s="115">
        <f aca="true" t="shared" si="7" ref="P5:P17">IF(AND(E5=FALSE,O5&gt;0),"「名前」と「生年月日」を入力してください","")</f>
      </c>
      <c r="Q5" s="96"/>
      <c r="R5" s="96"/>
      <c r="S5" s="96"/>
      <c r="T5" s="96"/>
      <c r="U5" s="96"/>
      <c r="V5" s="93"/>
      <c r="W5" s="93"/>
    </row>
    <row r="6" spans="1:23" s="8" customFormat="1" ht="27" customHeight="1">
      <c r="A6" s="33">
        <f t="shared" si="6"/>
      </c>
      <c r="B6" s="25">
        <f t="shared" si="0"/>
      </c>
      <c r="C6" s="25">
        <f t="shared" si="1"/>
      </c>
      <c r="D6" s="25">
        <f t="shared" si="4"/>
      </c>
      <c r="E6" s="17"/>
      <c r="F6" s="18"/>
      <c r="G6" s="139">
        <f t="shared" si="2"/>
      </c>
      <c r="H6" s="174">
        <f t="shared" si="5"/>
      </c>
      <c r="I6" s="30"/>
      <c r="J6" s="130"/>
      <c r="K6" s="30"/>
      <c r="L6" s="131"/>
      <c r="M6" s="121"/>
      <c r="N6" s="131"/>
      <c r="O6" s="144">
        <f t="shared" si="3"/>
        <v>0</v>
      </c>
      <c r="P6" s="115">
        <f t="shared" si="7"/>
      </c>
      <c r="Q6" s="96"/>
      <c r="R6" s="96"/>
      <c r="S6" s="96"/>
      <c r="T6" s="96"/>
      <c r="U6" s="96"/>
      <c r="V6" s="93"/>
      <c r="W6" s="93"/>
    </row>
    <row r="7" spans="1:21" s="8" customFormat="1" ht="27" customHeight="1">
      <c r="A7" s="33">
        <f t="shared" si="6"/>
      </c>
      <c r="B7" s="25">
        <f t="shared" si="0"/>
      </c>
      <c r="C7" s="25">
        <f t="shared" si="1"/>
      </c>
      <c r="D7" s="25">
        <f t="shared" si="4"/>
      </c>
      <c r="E7" s="17"/>
      <c r="F7" s="18"/>
      <c r="G7" s="139">
        <f t="shared" si="2"/>
      </c>
      <c r="H7" s="174">
        <f t="shared" si="5"/>
      </c>
      <c r="I7" s="30"/>
      <c r="J7" s="130"/>
      <c r="K7" s="30"/>
      <c r="L7" s="131"/>
      <c r="M7" s="121"/>
      <c r="N7" s="131"/>
      <c r="O7" s="144">
        <f t="shared" si="3"/>
        <v>0</v>
      </c>
      <c r="P7" s="115">
        <f t="shared" si="7"/>
      </c>
      <c r="Q7" s="95"/>
      <c r="R7" s="95"/>
      <c r="S7" s="95"/>
      <c r="T7" s="95"/>
      <c r="U7" s="95"/>
    </row>
    <row r="8" spans="1:21" s="8" customFormat="1" ht="27" customHeight="1">
      <c r="A8" s="33">
        <f t="shared" si="6"/>
      </c>
      <c r="B8" s="25">
        <f t="shared" si="0"/>
      </c>
      <c r="C8" s="25">
        <f t="shared" si="1"/>
      </c>
      <c r="D8" s="25">
        <f t="shared" si="4"/>
      </c>
      <c r="E8" s="17"/>
      <c r="F8" s="18"/>
      <c r="G8" s="139">
        <f t="shared" si="2"/>
      </c>
      <c r="H8" s="174">
        <f t="shared" si="5"/>
      </c>
      <c r="I8" s="30"/>
      <c r="J8" s="130"/>
      <c r="K8" s="30"/>
      <c r="L8" s="131"/>
      <c r="M8" s="121"/>
      <c r="N8" s="131"/>
      <c r="O8" s="144">
        <f t="shared" si="3"/>
        <v>0</v>
      </c>
      <c r="P8" s="115">
        <f t="shared" si="7"/>
      </c>
      <c r="Q8" s="95"/>
      <c r="R8" s="95"/>
      <c r="S8" s="95"/>
      <c r="T8" s="95"/>
      <c r="U8" s="95"/>
    </row>
    <row r="9" spans="1:21" s="8" customFormat="1" ht="27" customHeight="1">
      <c r="A9" s="33">
        <f t="shared" si="6"/>
      </c>
      <c r="B9" s="25">
        <f t="shared" si="0"/>
      </c>
      <c r="C9" s="25">
        <f t="shared" si="1"/>
      </c>
      <c r="D9" s="25">
        <f t="shared" si="4"/>
      </c>
      <c r="E9" s="17"/>
      <c r="F9" s="18"/>
      <c r="G9" s="139">
        <f t="shared" si="2"/>
      </c>
      <c r="H9" s="174">
        <f t="shared" si="5"/>
      </c>
      <c r="I9" s="30"/>
      <c r="J9" s="130"/>
      <c r="K9" s="30"/>
      <c r="L9" s="131"/>
      <c r="M9" s="121"/>
      <c r="N9" s="131"/>
      <c r="O9" s="144">
        <f t="shared" si="3"/>
        <v>0</v>
      </c>
      <c r="P9" s="115">
        <f t="shared" si="7"/>
      </c>
      <c r="Q9" s="95"/>
      <c r="R9" s="95"/>
      <c r="S9" s="95"/>
      <c r="T9" s="95"/>
      <c r="U9" s="95"/>
    </row>
    <row r="10" spans="1:21" s="8" customFormat="1" ht="27" customHeight="1">
      <c r="A10" s="33">
        <f t="shared" si="6"/>
      </c>
      <c r="B10" s="25">
        <f t="shared" si="0"/>
      </c>
      <c r="C10" s="25">
        <f t="shared" si="1"/>
      </c>
      <c r="D10" s="25">
        <f t="shared" si="4"/>
      </c>
      <c r="E10" s="17"/>
      <c r="F10" s="18"/>
      <c r="G10" s="139">
        <f t="shared" si="2"/>
      </c>
      <c r="H10" s="174">
        <f t="shared" si="5"/>
      </c>
      <c r="I10" s="30"/>
      <c r="J10" s="130"/>
      <c r="K10" s="30"/>
      <c r="L10" s="131"/>
      <c r="M10" s="121"/>
      <c r="N10" s="131"/>
      <c r="O10" s="144">
        <f t="shared" si="3"/>
        <v>0</v>
      </c>
      <c r="P10" s="115">
        <f t="shared" si="7"/>
      </c>
      <c r="Q10" s="95"/>
      <c r="R10" s="95"/>
      <c r="S10" s="95"/>
      <c r="T10" s="95"/>
      <c r="U10" s="95"/>
    </row>
    <row r="11" spans="1:21" s="8" customFormat="1" ht="27" customHeight="1">
      <c r="A11" s="33">
        <f t="shared" si="6"/>
      </c>
      <c r="B11" s="25">
        <f t="shared" si="0"/>
      </c>
      <c r="C11" s="25">
        <f t="shared" si="1"/>
      </c>
      <c r="D11" s="25">
        <f t="shared" si="4"/>
      </c>
      <c r="E11" s="17"/>
      <c r="F11" s="18"/>
      <c r="G11" s="139">
        <f t="shared" si="2"/>
      </c>
      <c r="H11" s="174">
        <f t="shared" si="5"/>
      </c>
      <c r="I11" s="30"/>
      <c r="J11" s="130"/>
      <c r="K11" s="30"/>
      <c r="L11" s="131"/>
      <c r="M11" s="121"/>
      <c r="N11" s="131"/>
      <c r="O11" s="144">
        <f t="shared" si="3"/>
        <v>0</v>
      </c>
      <c r="P11" s="115">
        <f t="shared" si="7"/>
      </c>
      <c r="Q11" s="95"/>
      <c r="R11" s="95"/>
      <c r="S11" s="95"/>
      <c r="T11" s="95"/>
      <c r="U11" s="95"/>
    </row>
    <row r="12" spans="1:21" s="8" customFormat="1" ht="27" customHeight="1">
      <c r="A12" s="33">
        <f t="shared" si="6"/>
      </c>
      <c r="B12" s="25">
        <f t="shared" si="0"/>
      </c>
      <c r="C12" s="25">
        <f t="shared" si="1"/>
      </c>
      <c r="D12" s="25">
        <f t="shared" si="4"/>
      </c>
      <c r="E12" s="17"/>
      <c r="F12" s="18"/>
      <c r="G12" s="139">
        <f t="shared" si="2"/>
      </c>
      <c r="H12" s="174">
        <f t="shared" si="5"/>
      </c>
      <c r="I12" s="30"/>
      <c r="J12" s="130"/>
      <c r="K12" s="30"/>
      <c r="L12" s="131"/>
      <c r="M12" s="121"/>
      <c r="N12" s="131"/>
      <c r="O12" s="144">
        <f t="shared" si="3"/>
        <v>0</v>
      </c>
      <c r="P12" s="115">
        <f t="shared" si="7"/>
      </c>
      <c r="Q12" s="95"/>
      <c r="R12" s="95"/>
      <c r="S12" s="95"/>
      <c r="T12" s="95"/>
      <c r="U12" s="95"/>
    </row>
    <row r="13" spans="1:21" s="8" customFormat="1" ht="27" customHeight="1">
      <c r="A13" s="33">
        <f t="shared" si="6"/>
      </c>
      <c r="B13" s="25">
        <f t="shared" si="0"/>
      </c>
      <c r="C13" s="25">
        <f t="shared" si="1"/>
      </c>
      <c r="D13" s="25">
        <f t="shared" si="4"/>
      </c>
      <c r="E13" s="17"/>
      <c r="F13" s="18"/>
      <c r="G13" s="139">
        <f t="shared" si="2"/>
      </c>
      <c r="H13" s="174">
        <f t="shared" si="5"/>
      </c>
      <c r="I13" s="30"/>
      <c r="J13" s="130"/>
      <c r="K13" s="30"/>
      <c r="L13" s="131"/>
      <c r="M13" s="121"/>
      <c r="N13" s="131"/>
      <c r="O13" s="144">
        <f t="shared" si="3"/>
        <v>0</v>
      </c>
      <c r="P13" s="115">
        <f t="shared" si="7"/>
      </c>
      <c r="Q13" s="95"/>
      <c r="R13" s="95"/>
      <c r="S13" s="95"/>
      <c r="T13" s="95"/>
      <c r="U13" s="95"/>
    </row>
    <row r="14" spans="1:21" s="8" customFormat="1" ht="27" customHeight="1">
      <c r="A14" s="33">
        <f t="shared" si="6"/>
      </c>
      <c r="B14" s="25">
        <f t="shared" si="0"/>
      </c>
      <c r="C14" s="25">
        <f t="shared" si="1"/>
      </c>
      <c r="D14" s="25">
        <f t="shared" si="4"/>
      </c>
      <c r="E14" s="17"/>
      <c r="F14" s="18"/>
      <c r="G14" s="139">
        <f t="shared" si="2"/>
      </c>
      <c r="H14" s="174">
        <f t="shared" si="5"/>
      </c>
      <c r="I14" s="30"/>
      <c r="J14" s="130"/>
      <c r="K14" s="30"/>
      <c r="L14" s="131"/>
      <c r="M14" s="121"/>
      <c r="N14" s="131"/>
      <c r="O14" s="144">
        <f t="shared" si="3"/>
        <v>0</v>
      </c>
      <c r="P14" s="115">
        <f t="shared" si="7"/>
      </c>
      <c r="Q14" s="95"/>
      <c r="R14" s="95"/>
      <c r="S14" s="95"/>
      <c r="T14" s="95"/>
      <c r="U14" s="95"/>
    </row>
    <row r="15" spans="1:21" s="8" customFormat="1" ht="27" customHeight="1">
      <c r="A15" s="33">
        <f t="shared" si="6"/>
      </c>
      <c r="B15" s="25">
        <f t="shared" si="0"/>
      </c>
      <c r="C15" s="25">
        <f t="shared" si="1"/>
      </c>
      <c r="D15" s="25">
        <f t="shared" si="4"/>
      </c>
      <c r="E15" s="17"/>
      <c r="F15" s="18"/>
      <c r="G15" s="139">
        <f t="shared" si="2"/>
      </c>
      <c r="H15" s="174">
        <f t="shared" si="5"/>
      </c>
      <c r="I15" s="30"/>
      <c r="J15" s="130"/>
      <c r="K15" s="30"/>
      <c r="L15" s="131"/>
      <c r="M15" s="121"/>
      <c r="N15" s="131"/>
      <c r="O15" s="144">
        <f t="shared" si="3"/>
        <v>0</v>
      </c>
      <c r="P15" s="115">
        <f t="shared" si="7"/>
      </c>
      <c r="Q15" s="95"/>
      <c r="R15" s="95"/>
      <c r="S15" s="95"/>
      <c r="T15" s="95"/>
      <c r="U15" s="95"/>
    </row>
    <row r="16" spans="1:21" s="8" customFormat="1" ht="27" customHeight="1">
      <c r="A16" s="33">
        <f t="shared" si="6"/>
      </c>
      <c r="B16" s="25">
        <f t="shared" si="0"/>
      </c>
      <c r="C16" s="25">
        <f t="shared" si="1"/>
      </c>
      <c r="D16" s="25">
        <f t="shared" si="4"/>
      </c>
      <c r="E16" s="17"/>
      <c r="F16" s="18"/>
      <c r="G16" s="139">
        <f t="shared" si="2"/>
      </c>
      <c r="H16" s="174">
        <f t="shared" si="5"/>
      </c>
      <c r="I16" s="30"/>
      <c r="J16" s="130"/>
      <c r="K16" s="30"/>
      <c r="L16" s="131"/>
      <c r="M16" s="121"/>
      <c r="N16" s="131"/>
      <c r="O16" s="144">
        <f t="shared" si="3"/>
        <v>0</v>
      </c>
      <c r="P16" s="115">
        <f t="shared" si="7"/>
      </c>
      <c r="Q16" s="95"/>
      <c r="R16" s="95"/>
      <c r="S16" s="95"/>
      <c r="T16" s="95"/>
      <c r="U16" s="95"/>
    </row>
    <row r="17" spans="1:21" s="8" customFormat="1" ht="27" customHeight="1">
      <c r="A17" s="33">
        <f t="shared" si="6"/>
      </c>
      <c r="B17" s="25">
        <f t="shared" si="0"/>
      </c>
      <c r="C17" s="25">
        <f t="shared" si="1"/>
      </c>
      <c r="D17" s="25">
        <f t="shared" si="4"/>
      </c>
      <c r="E17" s="17"/>
      <c r="F17" s="18"/>
      <c r="G17" s="139">
        <f t="shared" si="2"/>
      </c>
      <c r="H17" s="174">
        <f t="shared" si="5"/>
      </c>
      <c r="I17" s="30"/>
      <c r="J17" s="130"/>
      <c r="K17" s="30"/>
      <c r="L17" s="131"/>
      <c r="M17" s="121"/>
      <c r="N17" s="131"/>
      <c r="O17" s="144">
        <f t="shared" si="3"/>
        <v>0</v>
      </c>
      <c r="P17" s="115">
        <f t="shared" si="7"/>
      </c>
      <c r="Q17" s="95"/>
      <c r="R17" s="95"/>
      <c r="S17" s="95"/>
      <c r="T17" s="95"/>
      <c r="U17" s="95"/>
    </row>
    <row r="18" spans="1:21" s="8" customFormat="1" ht="21" customHeight="1">
      <c r="A18" s="21"/>
      <c r="B18" s="21"/>
      <c r="C18" s="21"/>
      <c r="D18" s="21"/>
      <c r="E18" s="19"/>
      <c r="F18" s="19"/>
      <c r="G18" s="19"/>
      <c r="H18" s="176">
        <f>COUNTIF(男子件数,"&gt;-")</f>
        <v>0</v>
      </c>
      <c r="I18" s="9"/>
      <c r="J18" s="21"/>
      <c r="K18" s="9"/>
      <c r="L18" s="21"/>
      <c r="M18" s="21"/>
      <c r="N18" s="83" t="s">
        <v>5</v>
      </c>
      <c r="O18" s="92">
        <f>SUM(O3:O17)</f>
        <v>0</v>
      </c>
      <c r="P18" s="97"/>
      <c r="Q18" s="95"/>
      <c r="R18" s="95"/>
      <c r="S18" s="95"/>
      <c r="T18" s="95"/>
      <c r="U18" s="95"/>
    </row>
    <row r="19" spans="16:21" ht="21">
      <c r="P19" s="98"/>
      <c r="Q19" s="99"/>
      <c r="R19" s="99"/>
      <c r="S19" s="99"/>
      <c r="T19" s="99"/>
      <c r="U19" s="99"/>
    </row>
    <row r="20" ht="21"/>
    <row r="21" ht="21"/>
    <row r="22" ht="21"/>
    <row r="23" ht="21"/>
    <row r="24" ht="21"/>
    <row r="25" ht="21"/>
    <row r="26" ht="21"/>
    <row r="27" ht="21"/>
    <row r="28" ht="21"/>
    <row r="29" ht="21"/>
    <row r="30" ht="21"/>
    <row r="31" ht="21"/>
    <row r="32" ht="21"/>
  </sheetData>
  <sheetProtection password="CF4F" sheet="1"/>
  <mergeCells count="1">
    <mergeCell ref="L1:M1"/>
  </mergeCells>
  <dataValidations count="9">
    <dataValidation allowBlank="1" showInputMessage="1" showErrorMessage="1" promptTitle="入力しちゃダメー！" prompt="自動で計算しますので入力しないで下さい。" sqref="K18 I18 O3:O18"/>
    <dataValidation operator="greaterThan" allowBlank="1" showInputMessage="1" showErrorMessage="1" promptTitle="生年月日を西暦で入力" prompt="年/月/日の間は「/」で区切ってください。&#10;" errorTitle="生年月日が対象範囲外です。" error="生年月日をもう一度確認してください。" imeMode="halfAlpha" sqref="F3:F17"/>
    <dataValidation type="time" allowBlank="1" showInputMessage="1" showErrorMessage="1" promptTitle="エントリータイム（第1申込種目）" prompt="組分けはエントリータイムでします。初心者は「空白」で良い。有力選手は必ず記入してください。&#10;（記入の仕方）&#10;1:34.57　（1分34秒57の場合）&#10;0:45.21　（45秒21の場合）&#10;以上のように必ず「△：△△．△○」と入力。&#10;△は必ず入力。○は省略できる。" errorTitle="正しくありません" error="入力の仕方が違うか、不自然なタイムが入力されました。やり直してください。" imeMode="halfAlpha" sqref="J3:J17">
      <formula1>0.00011574074074074075</formula1>
      <formula2>0.005555555555555556</formula2>
    </dataValidation>
    <dataValidation type="time" allowBlank="1" showInputMessage="1" showErrorMessage="1" promptTitle="エントリータイム（第2申込種目)" prompt="組分けはエントリータイムでします。初心者は「空白」で良い。有力選手は必ず記入してください。&#10;（記入の仕方）&#10;1:34.57　（1分34秒57の場合）&#10;0:45.21　（45秒21の場合）&#10;以上のように必ず「△：△△．△○」と入力。&#10;△は必ず入力。○は省略できる。" errorTitle="正しくありません" error="入力の仕方が違うか、不自然なタイムが入力されました。やり直してください。" imeMode="halfAlpha" sqref="L3:L17">
      <formula1>0.00011574074074074075</formula1>
      <formula2>0.005555555555555556</formula2>
    </dataValidation>
    <dataValidation allowBlank="1" showInputMessage="1" showErrorMessage="1" promptTitle="自動で表示されます。" prompt="生年月日を入力してください。" sqref="G3:H17"/>
    <dataValidation type="list" allowBlank="1" showInputMessage="1" showErrorMessage="1" promptTitle="申し込み種目" prompt="申込種目をリストから選択してください。" sqref="M3:M17 I3:I17 K3:K17">
      <formula1>種目名</formula1>
    </dataValidation>
    <dataValidation allowBlank="1" showInputMessage="1" showErrorMessage="1" promptTitle="年齢起算日" prompt="年齢起算日を入力して下さい。" sqref="F1"/>
    <dataValidation type="time" allowBlank="1" showInputMessage="1" showErrorMessage="1" promptTitle="エントリータイム（第3申込種目)" prompt="組分けはエントリータイムでします。初心者は「空白」で良い。有力選手は必ず記入してください。&#10;（記入の仕方）&#10;1:34.57　（1分34秒57の場合）&#10;0:45.21　（45秒21の場合）&#10;以上のように必ず「△：△△．△○」と入力。&#10;△は必ず入力。○は省略できる。" errorTitle="正しくありません" error="入力の仕方が違うか、不自然なタイムが入力されました。やり直してください。" imeMode="halfAlpha" sqref="N3:N17">
      <formula1>0.00011574074074074075</formula1>
      <formula2>0.005555555555555556</formula2>
    </dataValidation>
    <dataValidation allowBlank="1" showInputMessage="1" showErrorMessage="1" promptTitle="フリガナの編集も忘れずに！" prompt="名前は上から順に詰めて記入してください。&#10;姓と名の間に必ず空白を入れてください&#10;フリガナの編集はフリガナにマウスを合わせてクリックすれば編集可能です。&#10;間違えて記入していると間違えたままアナウンスされます。" sqref="E3:E17"/>
  </dataValidations>
  <printOptions/>
  <pageMargins left="0.7874015748031497" right="0.7874015748031497" top="1.3779527559055118" bottom="0.984251968503937" header="0.5118110236220472" footer="0.5118110236220472"/>
  <pageSetup horizontalDpi="600" verticalDpi="600" orientation="landscape" paperSize="9" scale="87" r:id="rId1"/>
</worksheet>
</file>

<file path=xl/worksheets/sheet3.xml><?xml version="1.0" encoding="utf-8"?>
<worksheet xmlns="http://schemas.openxmlformats.org/spreadsheetml/2006/main" xmlns:r="http://schemas.openxmlformats.org/officeDocument/2006/relationships">
  <sheetPr>
    <tabColor indexed="53"/>
  </sheetPr>
  <dimension ref="A1:V18"/>
  <sheetViews>
    <sheetView showGridLines="0" zoomScalePageLayoutView="0" workbookViewId="0" topLeftCell="A1">
      <selection activeCell="P22" sqref="P22"/>
    </sheetView>
  </sheetViews>
  <sheetFormatPr defaultColWidth="9.00390625" defaultRowHeight="13.5"/>
  <cols>
    <col min="1" max="1" width="3.625" style="7" customWidth="1"/>
    <col min="2" max="3" width="2.25390625" style="7" hidden="1" customWidth="1"/>
    <col min="4" max="4" width="2.50390625" style="7" hidden="1" customWidth="1"/>
    <col min="5" max="5" width="14.375" style="7" customWidth="1"/>
    <col min="6" max="6" width="16.625" style="7" customWidth="1"/>
    <col min="7" max="7" width="6.375" style="7" customWidth="1"/>
    <col min="8" max="8" width="10.875" style="7" customWidth="1"/>
    <col min="9" max="9" width="14.75390625" style="7" customWidth="1"/>
    <col min="10" max="10" width="11.625" style="7" customWidth="1"/>
    <col min="11" max="11" width="14.625" style="7" customWidth="1"/>
    <col min="12" max="12" width="11.625" style="7" customWidth="1"/>
    <col min="13" max="13" width="14.625" style="7" customWidth="1"/>
    <col min="14" max="14" width="11.625" style="7" customWidth="1"/>
    <col min="15" max="15" width="6.875" style="7" customWidth="1"/>
    <col min="16" max="59" width="4.625" style="7" customWidth="1"/>
    <col min="60" max="16384" width="9.00390625" style="7" customWidth="1"/>
  </cols>
  <sheetData>
    <row r="1" spans="1:18" s="8" customFormat="1" ht="20.25" customHeight="1" thickBot="1">
      <c r="A1" s="145" t="s">
        <v>38</v>
      </c>
      <c r="B1" s="81"/>
      <c r="C1" s="81"/>
      <c r="D1" s="81"/>
      <c r="E1" s="81"/>
      <c r="F1" s="146">
        <f>起算日</f>
        <v>43830</v>
      </c>
      <c r="G1" s="145" t="s">
        <v>56</v>
      </c>
      <c r="H1" s="81"/>
      <c r="I1" s="81"/>
      <c r="L1" s="192"/>
      <c r="M1" s="192"/>
      <c r="P1" s="81"/>
      <c r="R1" s="8" t="s">
        <v>29</v>
      </c>
    </row>
    <row r="2" spans="1:22" ht="33" customHeight="1">
      <c r="A2" s="117" t="s">
        <v>6</v>
      </c>
      <c r="B2" s="118" t="s">
        <v>36</v>
      </c>
      <c r="C2" s="118" t="s">
        <v>35</v>
      </c>
      <c r="D2" s="119" t="s">
        <v>34</v>
      </c>
      <c r="E2" s="138" t="s">
        <v>110</v>
      </c>
      <c r="F2" s="175" t="s">
        <v>125</v>
      </c>
      <c r="G2" s="23" t="s">
        <v>32</v>
      </c>
      <c r="H2" s="140" t="s">
        <v>111</v>
      </c>
      <c r="I2" s="23" t="s">
        <v>114</v>
      </c>
      <c r="J2" s="28" t="s">
        <v>112</v>
      </c>
      <c r="K2" s="23" t="s">
        <v>33</v>
      </c>
      <c r="L2" s="29" t="s">
        <v>113</v>
      </c>
      <c r="M2" s="120" t="s">
        <v>48</v>
      </c>
      <c r="N2" s="29" t="s">
        <v>113</v>
      </c>
      <c r="O2" s="143" t="s">
        <v>115</v>
      </c>
      <c r="P2" s="87"/>
      <c r="Q2" s="87"/>
      <c r="R2" s="87"/>
      <c r="S2" s="87"/>
      <c r="T2" s="87"/>
      <c r="U2" s="87"/>
      <c r="V2" s="87"/>
    </row>
    <row r="3" spans="1:22" s="8" customFormat="1" ht="27" customHeight="1">
      <c r="A3" s="33">
        <f>IF(E3&gt;0,1,"")</f>
      </c>
      <c r="B3" s="25">
        <f aca="true" t="shared" si="0" ref="B3:B17">IF(E3&gt;0,所属,"")</f>
      </c>
      <c r="C3" s="25">
        <f aca="true" t="shared" si="1" ref="C3:C17">IF(E3&gt;0,1,"")</f>
      </c>
      <c r="D3" s="25">
        <f>IF(E3&gt;0,PHONETIC(E3),"")</f>
      </c>
      <c r="E3" s="17"/>
      <c r="F3" s="18"/>
      <c r="G3" s="139">
        <f aca="true" t="shared" si="2" ref="G3:G17">IF(F3="","",DATEDIF(F3,起算日,"y"))</f>
      </c>
      <c r="H3" s="174">
        <f>IF(G3="","",VLOOKUP(G3,個人,2))</f>
      </c>
      <c r="I3" s="30"/>
      <c r="J3" s="130"/>
      <c r="K3" s="30"/>
      <c r="L3" s="131"/>
      <c r="M3" s="121"/>
      <c r="N3" s="131"/>
      <c r="O3" s="144">
        <f aca="true" t="shared" si="3" ref="O3:O17">COUNTA(I3,K3,M3)</f>
        <v>0</v>
      </c>
      <c r="P3" s="100">
        <f>IF(AND(E3=FALSE,O3&gt;0),"「名前」と「生年月日」を入力してください","")</f>
      </c>
      <c r="Q3" s="87"/>
      <c r="R3" s="87"/>
      <c r="S3" s="87"/>
      <c r="T3" s="87"/>
      <c r="U3" s="87"/>
      <c r="V3" s="87"/>
    </row>
    <row r="4" spans="1:22" s="8" customFormat="1" ht="27" customHeight="1">
      <c r="A4" s="33">
        <f>IF(E4&gt;0,A3+1,"")</f>
      </c>
      <c r="B4" s="25">
        <f t="shared" si="0"/>
      </c>
      <c r="C4" s="25">
        <f t="shared" si="1"/>
      </c>
      <c r="D4" s="25">
        <f aca="true" t="shared" si="4" ref="D4:D17">IF(E4&gt;0,PHONETIC(E4),"")</f>
      </c>
      <c r="E4" s="17"/>
      <c r="F4" s="18"/>
      <c r="G4" s="139">
        <f t="shared" si="2"/>
      </c>
      <c r="H4" s="174">
        <f aca="true" t="shared" si="5" ref="H4:H17">IF(G4="","",VLOOKUP(G4,個人,2))</f>
      </c>
      <c r="I4" s="30"/>
      <c r="J4" s="130"/>
      <c r="K4" s="30"/>
      <c r="L4" s="131"/>
      <c r="M4" s="121"/>
      <c r="N4" s="131"/>
      <c r="O4" s="144">
        <f t="shared" si="3"/>
        <v>0</v>
      </c>
      <c r="P4" s="100">
        <f aca="true" t="shared" si="6" ref="P4:P17">IF(AND(E4=FALSE,O4&gt;0),"「名前」と「生年月日」を入力してください","")</f>
      </c>
      <c r="Q4" s="87"/>
      <c r="R4" s="87"/>
      <c r="S4" s="87"/>
      <c r="T4" s="87"/>
      <c r="U4" s="87"/>
      <c r="V4" s="87"/>
    </row>
    <row r="5" spans="1:22" s="8" customFormat="1" ht="27" customHeight="1">
      <c r="A5" s="33">
        <f aca="true" t="shared" si="7" ref="A5:A17">IF(E5&gt;0,A4+1,"")</f>
      </c>
      <c r="B5" s="25">
        <f t="shared" si="0"/>
      </c>
      <c r="C5" s="25">
        <f t="shared" si="1"/>
      </c>
      <c r="D5" s="25">
        <f t="shared" si="4"/>
      </c>
      <c r="E5" s="17"/>
      <c r="F5" s="18"/>
      <c r="G5" s="139">
        <f t="shared" si="2"/>
      </c>
      <c r="H5" s="174">
        <f t="shared" si="5"/>
      </c>
      <c r="I5" s="30"/>
      <c r="J5" s="130"/>
      <c r="K5" s="30"/>
      <c r="L5" s="131"/>
      <c r="M5" s="121"/>
      <c r="N5" s="131"/>
      <c r="O5" s="144">
        <f t="shared" si="3"/>
        <v>0</v>
      </c>
      <c r="P5" s="100">
        <f t="shared" si="6"/>
      </c>
      <c r="Q5" s="87"/>
      <c r="R5" s="87"/>
      <c r="S5" s="87"/>
      <c r="T5" s="87"/>
      <c r="U5" s="87"/>
      <c r="V5" s="87"/>
    </row>
    <row r="6" spans="1:22" s="8" customFormat="1" ht="27" customHeight="1">
      <c r="A6" s="33">
        <f t="shared" si="7"/>
      </c>
      <c r="B6" s="25">
        <f t="shared" si="0"/>
      </c>
      <c r="C6" s="25">
        <f t="shared" si="1"/>
      </c>
      <c r="D6" s="25">
        <f t="shared" si="4"/>
      </c>
      <c r="E6" s="17"/>
      <c r="F6" s="18"/>
      <c r="G6" s="139">
        <f t="shared" si="2"/>
      </c>
      <c r="H6" s="174">
        <f t="shared" si="5"/>
      </c>
      <c r="I6" s="30"/>
      <c r="J6" s="130"/>
      <c r="K6" s="30"/>
      <c r="L6" s="131"/>
      <c r="M6" s="121"/>
      <c r="N6" s="131"/>
      <c r="O6" s="144">
        <f t="shared" si="3"/>
        <v>0</v>
      </c>
      <c r="P6" s="100">
        <f t="shared" si="6"/>
      </c>
      <c r="Q6" s="87"/>
      <c r="R6" s="87"/>
      <c r="S6" s="87"/>
      <c r="T6" s="87"/>
      <c r="U6" s="87"/>
      <c r="V6" s="87"/>
    </row>
    <row r="7" spans="1:16" s="8" customFormat="1" ht="27" customHeight="1">
      <c r="A7" s="33">
        <f t="shared" si="7"/>
      </c>
      <c r="B7" s="25">
        <f t="shared" si="0"/>
      </c>
      <c r="C7" s="25">
        <f t="shared" si="1"/>
      </c>
      <c r="D7" s="25">
        <f t="shared" si="4"/>
      </c>
      <c r="E7" s="17"/>
      <c r="F7" s="18"/>
      <c r="G7" s="139">
        <f t="shared" si="2"/>
      </c>
      <c r="H7" s="174">
        <f t="shared" si="5"/>
      </c>
      <c r="I7" s="30"/>
      <c r="J7" s="130"/>
      <c r="K7" s="30"/>
      <c r="L7" s="131"/>
      <c r="M7" s="121"/>
      <c r="N7" s="131"/>
      <c r="O7" s="144">
        <f t="shared" si="3"/>
        <v>0</v>
      </c>
      <c r="P7" s="100">
        <f t="shared" si="6"/>
      </c>
    </row>
    <row r="8" spans="1:16" s="8" customFormat="1" ht="27" customHeight="1">
      <c r="A8" s="33">
        <f t="shared" si="7"/>
      </c>
      <c r="B8" s="25">
        <f t="shared" si="0"/>
      </c>
      <c r="C8" s="25">
        <f t="shared" si="1"/>
      </c>
      <c r="D8" s="25">
        <f t="shared" si="4"/>
      </c>
      <c r="E8" s="17"/>
      <c r="F8" s="18"/>
      <c r="G8" s="139">
        <f t="shared" si="2"/>
      </c>
      <c r="H8" s="174">
        <f t="shared" si="5"/>
      </c>
      <c r="I8" s="30"/>
      <c r="J8" s="130"/>
      <c r="K8" s="30"/>
      <c r="L8" s="131"/>
      <c r="M8" s="121"/>
      <c r="N8" s="131"/>
      <c r="O8" s="144">
        <f t="shared" si="3"/>
        <v>0</v>
      </c>
      <c r="P8" s="100">
        <f t="shared" si="6"/>
      </c>
    </row>
    <row r="9" spans="1:16" s="8" customFormat="1" ht="27" customHeight="1">
      <c r="A9" s="33">
        <f t="shared" si="7"/>
      </c>
      <c r="B9" s="25">
        <f t="shared" si="0"/>
      </c>
      <c r="C9" s="25">
        <f t="shared" si="1"/>
      </c>
      <c r="D9" s="25">
        <f t="shared" si="4"/>
      </c>
      <c r="E9" s="17"/>
      <c r="F9" s="18"/>
      <c r="G9" s="139">
        <f t="shared" si="2"/>
      </c>
      <c r="H9" s="174">
        <f t="shared" si="5"/>
      </c>
      <c r="I9" s="30"/>
      <c r="J9" s="130"/>
      <c r="K9" s="30"/>
      <c r="L9" s="131"/>
      <c r="M9" s="121"/>
      <c r="N9" s="131"/>
      <c r="O9" s="144">
        <f t="shared" si="3"/>
        <v>0</v>
      </c>
      <c r="P9" s="100">
        <f t="shared" si="6"/>
      </c>
    </row>
    <row r="10" spans="1:16" s="8" customFormat="1" ht="27" customHeight="1">
      <c r="A10" s="33">
        <f t="shared" si="7"/>
      </c>
      <c r="B10" s="25">
        <f t="shared" si="0"/>
      </c>
      <c r="C10" s="25">
        <f t="shared" si="1"/>
      </c>
      <c r="D10" s="25">
        <f t="shared" si="4"/>
      </c>
      <c r="E10" s="17"/>
      <c r="F10" s="18"/>
      <c r="G10" s="139">
        <f t="shared" si="2"/>
      </c>
      <c r="H10" s="174">
        <f t="shared" si="5"/>
      </c>
      <c r="I10" s="30"/>
      <c r="J10" s="130"/>
      <c r="K10" s="30"/>
      <c r="L10" s="131"/>
      <c r="M10" s="121"/>
      <c r="N10" s="131"/>
      <c r="O10" s="144">
        <f t="shared" si="3"/>
        <v>0</v>
      </c>
      <c r="P10" s="100">
        <f t="shared" si="6"/>
      </c>
    </row>
    <row r="11" spans="1:16" s="8" customFormat="1" ht="27" customHeight="1">
      <c r="A11" s="33">
        <f t="shared" si="7"/>
      </c>
      <c r="B11" s="25">
        <f t="shared" si="0"/>
      </c>
      <c r="C11" s="25">
        <f t="shared" si="1"/>
      </c>
      <c r="D11" s="25">
        <f t="shared" si="4"/>
      </c>
      <c r="E11" s="17"/>
      <c r="F11" s="18"/>
      <c r="G11" s="139">
        <f t="shared" si="2"/>
      </c>
      <c r="H11" s="174">
        <f t="shared" si="5"/>
      </c>
      <c r="I11" s="30"/>
      <c r="J11" s="130"/>
      <c r="K11" s="30"/>
      <c r="L11" s="131"/>
      <c r="M11" s="121"/>
      <c r="N11" s="131"/>
      <c r="O11" s="144">
        <f t="shared" si="3"/>
        <v>0</v>
      </c>
      <c r="P11" s="100">
        <f t="shared" si="6"/>
      </c>
    </row>
    <row r="12" spans="1:16" s="8" customFormat="1" ht="27" customHeight="1">
      <c r="A12" s="33">
        <f t="shared" si="7"/>
      </c>
      <c r="B12" s="25">
        <f t="shared" si="0"/>
      </c>
      <c r="C12" s="25">
        <f t="shared" si="1"/>
      </c>
      <c r="D12" s="25">
        <f t="shared" si="4"/>
      </c>
      <c r="E12" s="17"/>
      <c r="F12" s="18"/>
      <c r="G12" s="139">
        <f t="shared" si="2"/>
      </c>
      <c r="H12" s="174">
        <f t="shared" si="5"/>
      </c>
      <c r="I12" s="30"/>
      <c r="J12" s="130"/>
      <c r="K12" s="30"/>
      <c r="L12" s="131"/>
      <c r="M12" s="121"/>
      <c r="N12" s="131"/>
      <c r="O12" s="144">
        <f t="shared" si="3"/>
        <v>0</v>
      </c>
      <c r="P12" s="100">
        <f t="shared" si="6"/>
      </c>
    </row>
    <row r="13" spans="1:16" s="8" customFormat="1" ht="27" customHeight="1">
      <c r="A13" s="33">
        <f t="shared" si="7"/>
      </c>
      <c r="B13" s="25">
        <f t="shared" si="0"/>
      </c>
      <c r="C13" s="25">
        <f t="shared" si="1"/>
      </c>
      <c r="D13" s="25">
        <f t="shared" si="4"/>
      </c>
      <c r="E13" s="17"/>
      <c r="F13" s="18"/>
      <c r="G13" s="139">
        <f t="shared" si="2"/>
      </c>
      <c r="H13" s="174">
        <f t="shared" si="5"/>
      </c>
      <c r="I13" s="30"/>
      <c r="J13" s="130"/>
      <c r="K13" s="30"/>
      <c r="L13" s="131"/>
      <c r="M13" s="121"/>
      <c r="N13" s="131"/>
      <c r="O13" s="144">
        <f t="shared" si="3"/>
        <v>0</v>
      </c>
      <c r="P13" s="100">
        <f t="shared" si="6"/>
      </c>
    </row>
    <row r="14" spans="1:16" s="8" customFormat="1" ht="27" customHeight="1">
      <c r="A14" s="33">
        <f t="shared" si="7"/>
      </c>
      <c r="B14" s="25">
        <f t="shared" si="0"/>
      </c>
      <c r="C14" s="25">
        <f t="shared" si="1"/>
      </c>
      <c r="D14" s="25">
        <f t="shared" si="4"/>
      </c>
      <c r="E14" s="17"/>
      <c r="F14" s="18"/>
      <c r="G14" s="139">
        <f t="shared" si="2"/>
      </c>
      <c r="H14" s="174">
        <f t="shared" si="5"/>
      </c>
      <c r="I14" s="30"/>
      <c r="J14" s="130"/>
      <c r="K14" s="30"/>
      <c r="L14" s="131"/>
      <c r="M14" s="121"/>
      <c r="N14" s="131"/>
      <c r="O14" s="144">
        <f t="shared" si="3"/>
        <v>0</v>
      </c>
      <c r="P14" s="100">
        <f t="shared" si="6"/>
      </c>
    </row>
    <row r="15" spans="1:16" s="8" customFormat="1" ht="27" customHeight="1">
      <c r="A15" s="33">
        <f t="shared" si="7"/>
      </c>
      <c r="B15" s="25">
        <f t="shared" si="0"/>
      </c>
      <c r="C15" s="25">
        <f t="shared" si="1"/>
      </c>
      <c r="D15" s="25">
        <f t="shared" si="4"/>
      </c>
      <c r="E15" s="17"/>
      <c r="F15" s="18"/>
      <c r="G15" s="139">
        <f t="shared" si="2"/>
      </c>
      <c r="H15" s="174">
        <f t="shared" si="5"/>
      </c>
      <c r="I15" s="30"/>
      <c r="J15" s="130"/>
      <c r="K15" s="30"/>
      <c r="L15" s="131"/>
      <c r="M15" s="121"/>
      <c r="N15" s="131"/>
      <c r="O15" s="144">
        <f t="shared" si="3"/>
        <v>0</v>
      </c>
      <c r="P15" s="100">
        <f t="shared" si="6"/>
      </c>
    </row>
    <row r="16" spans="1:16" s="8" customFormat="1" ht="27" customHeight="1">
      <c r="A16" s="33">
        <f t="shared" si="7"/>
      </c>
      <c r="B16" s="25">
        <f t="shared" si="0"/>
      </c>
      <c r="C16" s="25">
        <f t="shared" si="1"/>
      </c>
      <c r="D16" s="25">
        <f t="shared" si="4"/>
      </c>
      <c r="E16" s="17"/>
      <c r="F16" s="18"/>
      <c r="G16" s="139">
        <f t="shared" si="2"/>
      </c>
      <c r="H16" s="174">
        <f t="shared" si="5"/>
      </c>
      <c r="I16" s="30"/>
      <c r="J16" s="130"/>
      <c r="K16" s="30"/>
      <c r="L16" s="131"/>
      <c r="M16" s="121"/>
      <c r="N16" s="131"/>
      <c r="O16" s="144">
        <f t="shared" si="3"/>
        <v>0</v>
      </c>
      <c r="P16" s="100">
        <f t="shared" si="6"/>
      </c>
    </row>
    <row r="17" spans="1:16" s="8" customFormat="1" ht="27" customHeight="1">
      <c r="A17" s="33">
        <f t="shared" si="7"/>
      </c>
      <c r="B17" s="25">
        <f t="shared" si="0"/>
      </c>
      <c r="C17" s="25">
        <f t="shared" si="1"/>
      </c>
      <c r="D17" s="25">
        <f t="shared" si="4"/>
      </c>
      <c r="E17" s="17"/>
      <c r="F17" s="18"/>
      <c r="G17" s="139">
        <f t="shared" si="2"/>
      </c>
      <c r="H17" s="174">
        <f t="shared" si="5"/>
      </c>
      <c r="I17" s="30"/>
      <c r="J17" s="130"/>
      <c r="K17" s="30"/>
      <c r="L17" s="131"/>
      <c r="M17" s="121"/>
      <c r="N17" s="131"/>
      <c r="O17" s="144">
        <f t="shared" si="3"/>
        <v>0</v>
      </c>
      <c r="P17" s="100">
        <f t="shared" si="6"/>
      </c>
    </row>
    <row r="18" spans="1:15" s="8" customFormat="1" ht="21" customHeight="1">
      <c r="A18" s="21"/>
      <c r="B18" s="21"/>
      <c r="C18" s="21"/>
      <c r="D18" s="21"/>
      <c r="E18" s="19"/>
      <c r="F18" s="19"/>
      <c r="G18" s="19"/>
      <c r="H18" s="116">
        <f>COUNTIF(男子件数,"&gt;-")</f>
        <v>0</v>
      </c>
      <c r="I18" s="9"/>
      <c r="J18" s="21"/>
      <c r="K18" s="9"/>
      <c r="L18" s="21"/>
      <c r="M18" s="21"/>
      <c r="N18" s="83" t="s">
        <v>5</v>
      </c>
      <c r="O18" s="92">
        <f>SUM(O3:O17)</f>
        <v>0</v>
      </c>
    </row>
    <row r="19" ht="21"/>
    <row r="20" ht="21"/>
    <row r="21" ht="21"/>
    <row r="22" ht="21"/>
    <row r="23" ht="21"/>
    <row r="24" ht="21"/>
    <row r="25" ht="21"/>
    <row r="26" ht="21"/>
    <row r="27" ht="21"/>
    <row r="28" ht="21"/>
    <row r="29" ht="21"/>
    <row r="30" ht="21"/>
    <row r="31" ht="21"/>
    <row r="32" ht="21"/>
  </sheetData>
  <sheetProtection password="CF4F" sheet="1"/>
  <mergeCells count="1">
    <mergeCell ref="L1:M1"/>
  </mergeCells>
  <conditionalFormatting sqref="O3:O17">
    <cfRule type="cellIs" priority="1" dxfId="1" operator="greaterThan" stopIfTrue="1">
      <formula>3</formula>
    </cfRule>
  </conditionalFormatting>
  <dataValidations count="9">
    <dataValidation allowBlank="1" showInputMessage="1" showErrorMessage="1" promptTitle="入力しちゃダメー！" prompt="自動で計算しますので入力しないで下さい。" sqref="K18 I18 O3:O18"/>
    <dataValidation operator="greaterThan" allowBlank="1" showInputMessage="1" showErrorMessage="1" promptTitle="生年月日を西暦で入力" prompt="年/月/日の間は「/」で区切ってください。&#10;" errorTitle="生年月日が対象範囲外です。" error="生年月日をもう一度確認してください。" imeMode="halfAlpha" sqref="F3:F17"/>
    <dataValidation type="time" allowBlank="1" showInputMessage="1" showErrorMessage="1" promptTitle="エントリータイム（第1申込種目）" prompt="組分けはエントリータイムでします。初心者は「空白」で良い。有力選手は必ず記入してください。&#10;（記入の仕方）&#10;1:34.57　（1分34秒57の場合）&#10;0:45.21　（45秒21の場合）&#10;以上のように必ず「△：△△．△○」と入力。&#10;△は必ず入力。○は省略できる。" errorTitle="正しくありません" error="入力の仕方が違うか、不自然なタイムが入力されました。やり直してください。" imeMode="halfAlpha" sqref="J3:J17">
      <formula1>0.00011574074074074075</formula1>
      <formula2>0.005555555555555556</formula2>
    </dataValidation>
    <dataValidation type="time" allowBlank="1" showInputMessage="1" showErrorMessage="1" promptTitle="エントリータイム（第3申込種目)" prompt="組分けはエントリータイムでします。初心者は「空白」で良い。有力選手は必ず記入してください。&#10;（記入の仕方）&#10;1:34.57　（1分34秒57の場合）&#10;0:45.21　（45秒21の場合）&#10;以上のように必ず「△：△△．△○」と入力。&#10;△は必ず入力。○は省略できる。" errorTitle="正しくありません" error="入力の仕方が違うか、不自然なタイムが入力されました。やり直してください。" imeMode="halfAlpha" sqref="N3:N17">
      <formula1>0.00011574074074074075</formula1>
      <formula2>0.005555555555555556</formula2>
    </dataValidation>
    <dataValidation allowBlank="1" showInputMessage="1" showErrorMessage="1" promptTitle="自動で表示されます。" prompt="生年月日を入力してください。" sqref="G3:H17"/>
    <dataValidation type="list" allowBlank="1" showInputMessage="1" showErrorMessage="1" promptTitle="申し込み種目" prompt="申込種目をリストから選択してください。" sqref="M3:M17 I3:I17 K3:K17">
      <formula1>種目名</formula1>
    </dataValidation>
    <dataValidation allowBlank="1" showInputMessage="1" showErrorMessage="1" promptTitle="年齢起算日" prompt="年齢起算日を入力して下さい。" sqref="F1"/>
    <dataValidation allowBlank="1" showInputMessage="1" showErrorMessage="1" promptTitle="フリガナの編集も忘れずに！" prompt="名前は上から順に詰めて記入してください。&#10;姓と名の間に必ず空白を入れてください&#10;フリガナの編集はフリガナにマウスを合わせてクリックすれば編集可能です。&#10;間違えて記入していると間違えたままアナウンスされます。" sqref="E3:E17"/>
    <dataValidation type="time" allowBlank="1" showInputMessage="1" showErrorMessage="1" promptTitle="エントリータイム（第2申込種目)" prompt="組分けはエントリータイムでします。初心者は「空白」で良い。有力選手は必ず記入してください。&#10;（記入の仕方）&#10;1:34.57　（1分34秒57の場合）&#10;0:45.21　（45秒21の場合）&#10;以上のように必ず「△：△△．△○」と入力。&#10;△は必ず入力。○は省略できる。" errorTitle="正しくありません" error="入力の仕方が違うか、不自然なタイムが入力されました。やり直してください。" imeMode="halfAlpha" sqref="L3:L17">
      <formula1>0.00011574074074074075</formula1>
      <formula2>0.005555555555555556</formula2>
    </dataValidation>
  </dataValidations>
  <printOptions/>
  <pageMargins left="0.7874015748031497" right="0.7874015748031497" top="1.3779527559055118" bottom="0.98425196850393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indexed="43"/>
  </sheetPr>
  <dimension ref="A1:P8"/>
  <sheetViews>
    <sheetView showGridLines="0" zoomScalePageLayoutView="0" workbookViewId="0" topLeftCell="A1">
      <selection activeCell="T9" sqref="T9"/>
    </sheetView>
  </sheetViews>
  <sheetFormatPr defaultColWidth="9.00390625" defaultRowHeight="13.5"/>
  <cols>
    <col min="1" max="1" width="3.50390625" style="7" bestFit="1" customWidth="1"/>
    <col min="2" max="2" width="17.375" style="7" customWidth="1"/>
    <col min="3" max="3" width="8.50390625" style="34" customWidth="1"/>
    <col min="4" max="4" width="11.125" style="7" customWidth="1"/>
    <col min="5" max="5" width="9.125" style="7" customWidth="1"/>
    <col min="6" max="6" width="11.375" style="7" customWidth="1"/>
    <col min="7" max="7" width="16.125" style="7" customWidth="1"/>
    <col min="8" max="8" width="12.625" style="32" customWidth="1"/>
    <col min="9" max="12" width="14.125" style="7" customWidth="1"/>
    <col min="13" max="13" width="4.125" style="7" hidden="1" customWidth="1"/>
    <col min="14" max="14" width="6.625" style="7" hidden="1" customWidth="1"/>
    <col min="15" max="15" width="2.00390625" style="7" hidden="1" customWidth="1"/>
    <col min="16" max="16" width="7.50390625" style="7" hidden="1" customWidth="1"/>
    <col min="17" max="54" width="4.625" style="7" customWidth="1"/>
    <col min="55" max="16384" width="9.00390625" style="7" customWidth="1"/>
  </cols>
  <sheetData>
    <row r="1" spans="1:8" ht="24" customHeight="1" thickBot="1">
      <c r="A1" s="193" t="s">
        <v>126</v>
      </c>
      <c r="B1" s="193"/>
      <c r="C1" s="193" t="s">
        <v>127</v>
      </c>
      <c r="D1" s="193"/>
      <c r="E1" s="193"/>
      <c r="F1" s="193"/>
      <c r="G1" s="193"/>
      <c r="H1" s="193"/>
    </row>
    <row r="2" spans="1:16" s="155" customFormat="1" ht="42" customHeight="1" thickBot="1">
      <c r="A2" s="150" t="s">
        <v>6</v>
      </c>
      <c r="B2" s="151" t="s">
        <v>130</v>
      </c>
      <c r="C2" s="152" t="s">
        <v>118</v>
      </c>
      <c r="D2" s="164" t="s">
        <v>129</v>
      </c>
      <c r="E2" s="125" t="s">
        <v>116</v>
      </c>
      <c r="F2" s="151" t="s">
        <v>117</v>
      </c>
      <c r="G2" s="156" t="s">
        <v>123</v>
      </c>
      <c r="H2" s="160" t="s">
        <v>124</v>
      </c>
      <c r="I2" s="151" t="s">
        <v>119</v>
      </c>
      <c r="J2" s="129" t="s">
        <v>120</v>
      </c>
      <c r="K2" s="129" t="s">
        <v>121</v>
      </c>
      <c r="L2" s="152" t="s">
        <v>122</v>
      </c>
      <c r="M2" s="153" t="s">
        <v>49</v>
      </c>
      <c r="N2" s="153" t="s">
        <v>50</v>
      </c>
      <c r="O2" s="84" t="s">
        <v>62</v>
      </c>
      <c r="P2" s="154" t="s">
        <v>63</v>
      </c>
    </row>
    <row r="3" spans="1:16" s="8" customFormat="1" ht="30.75" customHeight="1">
      <c r="A3" s="122"/>
      <c r="B3" s="171"/>
      <c r="C3" s="168"/>
      <c r="D3" s="165"/>
      <c r="E3" s="126"/>
      <c r="F3" s="147">
        <f aca="true" t="shared" si="0" ref="F3:F8">IF(G3="","",(VLOOKUP(G3,リレー区分B,3)))</f>
      </c>
      <c r="G3" s="157"/>
      <c r="H3" s="161"/>
      <c r="I3" s="88"/>
      <c r="J3" s="89"/>
      <c r="K3" s="89"/>
      <c r="L3" s="90"/>
      <c r="M3" s="41"/>
      <c r="N3" s="42"/>
      <c r="O3" s="85"/>
      <c r="P3" s="86">
        <f>IF(O3="検定",#REF!,"")</f>
      </c>
    </row>
    <row r="4" spans="1:16" s="8" customFormat="1" ht="30.75" customHeight="1">
      <c r="A4" s="123"/>
      <c r="B4" s="172"/>
      <c r="C4" s="169"/>
      <c r="D4" s="166">
        <f>IF(E4="","",(VLOOKUP(E4,リレー2,2,FALSE)))</f>
      </c>
      <c r="E4" s="127"/>
      <c r="F4" s="148">
        <f t="shared" si="0"/>
      </c>
      <c r="G4" s="158"/>
      <c r="H4" s="162"/>
      <c r="I4" s="43"/>
      <c r="J4" s="44"/>
      <c r="K4" s="44"/>
      <c r="L4" s="45"/>
      <c r="M4" s="44"/>
      <c r="N4" s="45"/>
      <c r="O4" s="85"/>
      <c r="P4" s="86">
        <f>IF(O4="検定",#REF!,"")</f>
      </c>
    </row>
    <row r="5" spans="1:16" ht="30.75" customHeight="1">
      <c r="A5" s="123"/>
      <c r="B5" s="172"/>
      <c r="C5" s="169"/>
      <c r="D5" s="166">
        <f>IF(E5="","",(VLOOKUP(E5,リレー2,2,FALSE)))</f>
      </c>
      <c r="E5" s="127"/>
      <c r="F5" s="148">
        <f t="shared" si="0"/>
      </c>
      <c r="G5" s="158"/>
      <c r="H5" s="162"/>
      <c r="I5" s="43"/>
      <c r="J5" s="44"/>
      <c r="K5" s="44"/>
      <c r="L5" s="45"/>
      <c r="M5" s="44"/>
      <c r="N5" s="45"/>
      <c r="O5" s="85"/>
      <c r="P5" s="86">
        <f>IF(O5="検定",#REF!,"")</f>
      </c>
    </row>
    <row r="6" spans="1:16" ht="30.75" customHeight="1">
      <c r="A6" s="123"/>
      <c r="B6" s="172"/>
      <c r="C6" s="169"/>
      <c r="D6" s="166">
        <f>IF(E6="","",(VLOOKUP(E6,リレー2,2,FALSE)))</f>
      </c>
      <c r="E6" s="127"/>
      <c r="F6" s="148">
        <f t="shared" si="0"/>
      </c>
      <c r="G6" s="158"/>
      <c r="H6" s="162"/>
      <c r="I6" s="43"/>
      <c r="J6" s="44"/>
      <c r="K6" s="44"/>
      <c r="L6" s="45"/>
      <c r="M6" s="44"/>
      <c r="N6" s="45"/>
      <c r="O6" s="85"/>
      <c r="P6" s="86">
        <f>IF(O6="検定",#REF!,"")</f>
      </c>
    </row>
    <row r="7" spans="1:16" ht="30.75" customHeight="1">
      <c r="A7" s="123"/>
      <c r="B7" s="172"/>
      <c r="C7" s="169"/>
      <c r="D7" s="166">
        <f>IF(E7="","",(VLOOKUP(E7,リレー2,2,FALSE)))</f>
      </c>
      <c r="E7" s="127"/>
      <c r="F7" s="148">
        <f t="shared" si="0"/>
      </c>
      <c r="G7" s="158"/>
      <c r="H7" s="162"/>
      <c r="I7" s="43"/>
      <c r="J7" s="44"/>
      <c r="K7" s="44"/>
      <c r="L7" s="45"/>
      <c r="M7" s="44"/>
      <c r="N7" s="45"/>
      <c r="O7" s="85"/>
      <c r="P7" s="86">
        <f>IF(O7="検定",#REF!,"")</f>
      </c>
    </row>
    <row r="8" spans="1:16" s="8" customFormat="1" ht="30.75" customHeight="1" thickBot="1">
      <c r="A8" s="124"/>
      <c r="B8" s="173"/>
      <c r="C8" s="170"/>
      <c r="D8" s="167">
        <f>IF(E8="","",(VLOOKUP(E8,リレー2,2,FALSE)))</f>
      </c>
      <c r="E8" s="128"/>
      <c r="F8" s="149">
        <f t="shared" si="0"/>
      </c>
      <c r="G8" s="159"/>
      <c r="H8" s="163"/>
      <c r="I8" s="46"/>
      <c r="J8" s="47"/>
      <c r="K8" s="47"/>
      <c r="L8" s="48"/>
      <c r="M8" s="44"/>
      <c r="N8" s="45"/>
      <c r="O8" s="85"/>
      <c r="P8" s="86">
        <f>IF(O8="検定",#REF!,"")</f>
      </c>
    </row>
    <row r="9" ht="21" customHeight="1"/>
    <row r="10" ht="21" customHeight="1"/>
    <row r="11" ht="21" customHeight="1"/>
    <row r="17" ht="13.5" customHeight="1"/>
    <row r="18" ht="13.5" customHeight="1"/>
  </sheetData>
  <sheetProtection password="CF4F" sheet="1"/>
  <mergeCells count="2">
    <mergeCell ref="A1:B1"/>
    <mergeCell ref="C1:H1"/>
  </mergeCells>
  <dataValidations count="8">
    <dataValidation type="list" allowBlank="1" showInputMessage="1" showErrorMessage="1" sqref="C3:C8">
      <formula1>リレー種目区分2</formula1>
    </dataValidation>
    <dataValidation allowBlank="1" showInputMessage="1" showErrorMessage="1" promptTitle="入力しちゃダメー" prompt="自動で表示されるので入力しないでください。" sqref="D3:D8 F3:F8 B3:B8"/>
    <dataValidation allowBlank="1" showInputMessage="1" showErrorMessage="1" promptTitle="エントリータイム" prompt="組分けはエントリータイムでします。初心チームは「空白」で良い。有力チームは必ず記入してください。&#10;（記入の仕方）&#10;1:34.57　（1分34秒57の場合）&#10;0:59.21　（59秒21の場合）&#10;以上のように必ず「△：△△．△○」と入力。&#10;△は必ず入力。○は省略できる。" imeMode="halfAlpha" sqref="H3:H8"/>
    <dataValidation allowBlank="1" showInputMessage="1" showErrorMessage="1" promptTitle="入力しちゃダメー！" prompt="自動で計算しますので入力しないで下さい。" sqref="P3:P8"/>
    <dataValidation type="list" allowBlank="1" showInputMessage="1" showErrorMessage="1" promptTitle="申し込み種目" prompt="リレーの申込種目をリストから選択してください。&#10;" sqref="G3:G8">
      <formula1>ﾘﾚｰ区分</formula1>
    </dataValidation>
    <dataValidation type="list" allowBlank="1" showInputMessage="1" showErrorMessage="1" promptTitle="申し込み種目" prompt="リレーメンバーの年齢の合計値を選択入力してください。&#10;" sqref="E3:E8">
      <formula1>リレー</formula1>
    </dataValidation>
    <dataValidation type="list" allowBlank="1" showInputMessage="1" showErrorMessage="1" promptTitle="泳力検定区分" prompt="ﾆﾁﾚｲﾁｬﾚﾝｼﾞ泳力検定を受ける方は「検定」を選択表示してください。" sqref="O3:O8">
      <formula1>参加区分</formula1>
    </dataValidation>
    <dataValidation allowBlank="1" showInputMessage="1" showErrorMessage="1" prompt="姓と名の間に必ず空白を入れてください" sqref="I3:L8"/>
  </dataValidations>
  <printOptions/>
  <pageMargins left="0.15748031496062992" right="0.15748031496062992" top="0.984251968503937" bottom="0.98425196850393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E113"/>
  <sheetViews>
    <sheetView zoomScalePageLayoutView="0" workbookViewId="0" topLeftCell="A1">
      <selection activeCell="D4" sqref="D4"/>
    </sheetView>
  </sheetViews>
  <sheetFormatPr defaultColWidth="9.00390625" defaultRowHeight="13.5"/>
  <cols>
    <col min="1" max="1" width="4.00390625" style="0" customWidth="1"/>
    <col min="2" max="2" width="15.125" style="0" customWidth="1"/>
    <col min="3" max="3" width="10.25390625" style="0" bestFit="1" customWidth="1"/>
  </cols>
  <sheetData>
    <row r="1" spans="1:5" ht="13.5">
      <c r="A1" s="194" t="s">
        <v>10</v>
      </c>
      <c r="B1" s="194"/>
      <c r="C1" s="65"/>
      <c r="D1" s="65"/>
      <c r="E1" s="65"/>
    </row>
    <row r="2" spans="1:5" ht="13.5">
      <c r="A2" s="65"/>
      <c r="B2" s="65"/>
      <c r="C2" s="65"/>
      <c r="D2" s="65"/>
      <c r="E2" s="65"/>
    </row>
    <row r="3" spans="1:5" ht="13.5">
      <c r="A3" s="75" t="s">
        <v>8</v>
      </c>
      <c r="B3" s="75" t="s">
        <v>44</v>
      </c>
      <c r="C3" s="75" t="s">
        <v>9</v>
      </c>
      <c r="D3" s="65"/>
      <c r="E3" s="65"/>
    </row>
    <row r="4" spans="1:5" ht="13.5">
      <c r="A4" s="76">
        <v>1</v>
      </c>
      <c r="B4" s="65">
        <f>IF('個人(男子)種目ｴﾝﾄﾘｰ一覧表'!D3&gt;0,'個人(男子)種目ｴﾝﾄﾘｰ一覧表'!D3,"")</f>
      </c>
      <c r="C4" s="65">
        <f>IF('個人(男子)種目ｴﾝﾄﾘｰ一覧表'!E3&gt;0,'個人(男子)種目ｴﾝﾄﾘｰ一覧表'!E3,"")</f>
      </c>
      <c r="D4" s="65"/>
      <c r="E4" s="65"/>
    </row>
    <row r="5" spans="1:5" ht="13.5">
      <c r="A5" s="76">
        <v>2</v>
      </c>
      <c r="B5" s="65">
        <f>IF('個人(男子)種目ｴﾝﾄﾘｰ一覧表'!D4&gt;0,'個人(男子)種目ｴﾝﾄﾘｰ一覧表'!D4,"")</f>
      </c>
      <c r="C5" s="65">
        <f>IF('個人(男子)種目ｴﾝﾄﾘｰ一覧表'!E4&gt;0,'個人(男子)種目ｴﾝﾄﾘｰ一覧表'!E4,"")</f>
      </c>
      <c r="D5" s="65"/>
      <c r="E5" s="65"/>
    </row>
    <row r="6" spans="1:5" ht="13.5">
      <c r="A6" s="76">
        <v>3</v>
      </c>
      <c r="B6" s="65">
        <f>IF('個人(男子)種目ｴﾝﾄﾘｰ一覧表'!D5&gt;0,'個人(男子)種目ｴﾝﾄﾘｰ一覧表'!D5,"")</f>
      </c>
      <c r="C6" s="65">
        <f>IF('個人(男子)種目ｴﾝﾄﾘｰ一覧表'!E5&gt;0,'個人(男子)種目ｴﾝﾄﾘｰ一覧表'!E5,"")</f>
      </c>
      <c r="D6" s="65"/>
      <c r="E6" s="65"/>
    </row>
    <row r="7" spans="1:5" ht="13.5">
      <c r="A7" s="76">
        <v>4</v>
      </c>
      <c r="B7" s="65">
        <f>IF('個人(男子)種目ｴﾝﾄﾘｰ一覧表'!D6&gt;0,'個人(男子)種目ｴﾝﾄﾘｰ一覧表'!D6,"")</f>
      </c>
      <c r="C7" s="65">
        <f>IF('個人(男子)種目ｴﾝﾄﾘｰ一覧表'!E6&gt;0,'個人(男子)種目ｴﾝﾄﾘｰ一覧表'!E6,"")</f>
      </c>
      <c r="D7" s="65"/>
      <c r="E7" s="65"/>
    </row>
    <row r="8" spans="1:5" ht="13.5">
      <c r="A8" s="76">
        <v>5</v>
      </c>
      <c r="B8" s="65">
        <f>IF('個人(男子)種目ｴﾝﾄﾘｰ一覧表'!D7&gt;0,'個人(男子)種目ｴﾝﾄﾘｰ一覧表'!D7,"")</f>
      </c>
      <c r="C8" s="65">
        <f>IF('個人(男子)種目ｴﾝﾄﾘｰ一覧表'!E7&gt;0,'個人(男子)種目ｴﾝﾄﾘｰ一覧表'!E7,"")</f>
      </c>
      <c r="D8" s="65"/>
      <c r="E8" s="65"/>
    </row>
    <row r="9" spans="1:5" ht="13.5">
      <c r="A9" s="76">
        <v>6</v>
      </c>
      <c r="B9" s="65">
        <f>IF('個人(男子)種目ｴﾝﾄﾘｰ一覧表'!D8&gt;0,'個人(男子)種目ｴﾝﾄﾘｰ一覧表'!D8,"")</f>
      </c>
      <c r="C9" s="65">
        <f>IF('個人(男子)種目ｴﾝﾄﾘｰ一覧表'!E8&gt;0,'個人(男子)種目ｴﾝﾄﾘｰ一覧表'!E8,"")</f>
      </c>
      <c r="D9" s="65"/>
      <c r="E9" s="65"/>
    </row>
    <row r="10" spans="1:5" ht="13.5">
      <c r="A10" s="76">
        <v>7</v>
      </c>
      <c r="B10" s="65">
        <f>IF('個人(男子)種目ｴﾝﾄﾘｰ一覧表'!D9&gt;0,'個人(男子)種目ｴﾝﾄﾘｰ一覧表'!D9,"")</f>
      </c>
      <c r="C10" s="65">
        <f>IF('個人(男子)種目ｴﾝﾄﾘｰ一覧表'!E9&gt;0,'個人(男子)種目ｴﾝﾄﾘｰ一覧表'!E9,"")</f>
      </c>
      <c r="D10" s="65"/>
      <c r="E10" s="65"/>
    </row>
    <row r="11" spans="1:5" ht="13.5">
      <c r="A11" s="76">
        <v>8</v>
      </c>
      <c r="B11" s="65">
        <f>IF('個人(男子)種目ｴﾝﾄﾘｰ一覧表'!D10&gt;0,'個人(男子)種目ｴﾝﾄﾘｰ一覧表'!D10,"")</f>
      </c>
      <c r="C11" s="65">
        <f>IF('個人(男子)種目ｴﾝﾄﾘｰ一覧表'!E10&gt;0,'個人(男子)種目ｴﾝﾄﾘｰ一覧表'!E10,"")</f>
      </c>
      <c r="D11" s="65"/>
      <c r="E11" s="65"/>
    </row>
    <row r="12" spans="1:5" ht="13.5">
      <c r="A12" s="76">
        <v>9</v>
      </c>
      <c r="B12" s="65">
        <f>IF('個人(男子)種目ｴﾝﾄﾘｰ一覧表'!D11&gt;0,'個人(男子)種目ｴﾝﾄﾘｰ一覧表'!D11,"")</f>
      </c>
      <c r="C12" s="65">
        <f>IF('個人(男子)種目ｴﾝﾄﾘｰ一覧表'!E11&gt;0,'個人(男子)種目ｴﾝﾄﾘｰ一覧表'!E11,"")</f>
      </c>
      <c r="D12" s="65"/>
      <c r="E12" s="65"/>
    </row>
    <row r="13" spans="1:5" ht="13.5">
      <c r="A13" s="76">
        <v>10</v>
      </c>
      <c r="B13" s="65">
        <f>IF('個人(男子)種目ｴﾝﾄﾘｰ一覧表'!D12&gt;0,'個人(男子)種目ｴﾝﾄﾘｰ一覧表'!D12,"")</f>
      </c>
      <c r="C13" s="65">
        <f>IF('個人(男子)種目ｴﾝﾄﾘｰ一覧表'!E12&gt;0,'個人(男子)種目ｴﾝﾄﾘｰ一覧表'!E12,"")</f>
      </c>
      <c r="D13" s="65"/>
      <c r="E13" s="65"/>
    </row>
    <row r="14" spans="1:5" ht="13.5">
      <c r="A14" s="76">
        <v>11</v>
      </c>
      <c r="B14" s="65">
        <f>IF('個人(男子)種目ｴﾝﾄﾘｰ一覧表'!D13&gt;0,'個人(男子)種目ｴﾝﾄﾘｰ一覧表'!D13,"")</f>
      </c>
      <c r="C14" s="65">
        <f>IF('個人(男子)種目ｴﾝﾄﾘｰ一覧表'!E13&gt;0,'個人(男子)種目ｴﾝﾄﾘｰ一覧表'!E13,"")</f>
      </c>
      <c r="D14" s="65"/>
      <c r="E14" s="65"/>
    </row>
    <row r="15" spans="1:5" ht="13.5">
      <c r="A15" s="76">
        <v>12</v>
      </c>
      <c r="B15" s="65">
        <f>IF('個人(男子)種目ｴﾝﾄﾘｰ一覧表'!D14&gt;0,'個人(男子)種目ｴﾝﾄﾘｰ一覧表'!D14,"")</f>
      </c>
      <c r="C15" s="65">
        <f>IF('個人(男子)種目ｴﾝﾄﾘｰ一覧表'!E14&gt;0,'個人(男子)種目ｴﾝﾄﾘｰ一覧表'!E14,"")</f>
      </c>
      <c r="D15" s="65"/>
      <c r="E15" s="65"/>
    </row>
    <row r="16" spans="1:5" ht="13.5">
      <c r="A16" s="76">
        <v>13</v>
      </c>
      <c r="B16" s="65">
        <f>IF('個人(男子)種目ｴﾝﾄﾘｰ一覧表'!D15&gt;0,'個人(男子)種目ｴﾝﾄﾘｰ一覧表'!D15,"")</f>
      </c>
      <c r="C16" s="65">
        <f>IF('個人(男子)種目ｴﾝﾄﾘｰ一覧表'!E15&gt;0,'個人(男子)種目ｴﾝﾄﾘｰ一覧表'!E15,"")</f>
      </c>
      <c r="D16" s="65"/>
      <c r="E16" s="65"/>
    </row>
    <row r="17" spans="1:5" ht="13.5">
      <c r="A17" s="76">
        <v>14</v>
      </c>
      <c r="B17" s="65">
        <f>IF('個人(男子)種目ｴﾝﾄﾘｰ一覧表'!D16&gt;0,'個人(男子)種目ｴﾝﾄﾘｰ一覧表'!D16,"")</f>
      </c>
      <c r="C17" s="65">
        <f>IF('個人(男子)種目ｴﾝﾄﾘｰ一覧表'!E16&gt;0,'個人(男子)種目ｴﾝﾄﾘｰ一覧表'!E16,"")</f>
      </c>
      <c r="D17" s="65"/>
      <c r="E17" s="65"/>
    </row>
    <row r="18" spans="1:5" ht="13.5">
      <c r="A18" s="76">
        <v>15</v>
      </c>
      <c r="B18" s="65">
        <f>IF('個人(男子)種目ｴﾝﾄﾘｰ一覧表'!D17&gt;0,'個人(男子)種目ｴﾝﾄﾘｰ一覧表'!D17,"")</f>
      </c>
      <c r="C18" s="65">
        <f>IF('個人(男子)種目ｴﾝﾄﾘｰ一覧表'!E17&gt;0,'個人(男子)種目ｴﾝﾄﾘｰ一覧表'!E17,"")</f>
      </c>
      <c r="D18" s="65"/>
      <c r="E18" s="65"/>
    </row>
    <row r="19" spans="1:5" ht="13.5">
      <c r="A19" s="76">
        <v>16</v>
      </c>
      <c r="B19" s="65" t="e">
        <f>IF('個人(男子)種目ｴﾝﾄﾘｰ一覧表'!#REF!&gt;0,'個人(男子)種目ｴﾝﾄﾘｰ一覧表'!#REF!,"")</f>
        <v>#REF!</v>
      </c>
      <c r="C19" s="65" t="e">
        <f>IF('個人(男子)種目ｴﾝﾄﾘｰ一覧表'!#REF!&gt;0,'個人(男子)種目ｴﾝﾄﾘｰ一覧表'!#REF!,"")</f>
        <v>#REF!</v>
      </c>
      <c r="D19" s="65"/>
      <c r="E19" s="65"/>
    </row>
    <row r="20" spans="1:5" ht="13.5">
      <c r="A20" s="76">
        <v>17</v>
      </c>
      <c r="B20" s="65" t="e">
        <f>IF('個人(男子)種目ｴﾝﾄﾘｰ一覧表'!#REF!&gt;0,'個人(男子)種目ｴﾝﾄﾘｰ一覧表'!#REF!,"")</f>
        <v>#REF!</v>
      </c>
      <c r="C20" s="65" t="e">
        <f>IF('個人(男子)種目ｴﾝﾄﾘｰ一覧表'!#REF!&gt;0,'個人(男子)種目ｴﾝﾄﾘｰ一覧表'!#REF!,"")</f>
        <v>#REF!</v>
      </c>
      <c r="D20" s="65"/>
      <c r="E20" s="65"/>
    </row>
    <row r="21" spans="1:5" ht="13.5">
      <c r="A21" s="76">
        <v>18</v>
      </c>
      <c r="B21" s="65" t="e">
        <f>IF('個人(男子)種目ｴﾝﾄﾘｰ一覧表'!#REF!&gt;0,'個人(男子)種目ｴﾝﾄﾘｰ一覧表'!#REF!,"")</f>
        <v>#REF!</v>
      </c>
      <c r="C21" s="65" t="e">
        <f>IF('個人(男子)種目ｴﾝﾄﾘｰ一覧表'!#REF!&gt;0,'個人(男子)種目ｴﾝﾄﾘｰ一覧表'!#REF!,"")</f>
        <v>#REF!</v>
      </c>
      <c r="D21" s="65"/>
      <c r="E21" s="65"/>
    </row>
    <row r="22" spans="1:5" ht="13.5">
      <c r="A22" s="76">
        <v>19</v>
      </c>
      <c r="B22" s="65" t="e">
        <f>IF('個人(男子)種目ｴﾝﾄﾘｰ一覧表'!#REF!&gt;0,'個人(男子)種目ｴﾝﾄﾘｰ一覧表'!#REF!,"")</f>
        <v>#REF!</v>
      </c>
      <c r="C22" s="65" t="e">
        <f>IF('個人(男子)種目ｴﾝﾄﾘｰ一覧表'!#REF!&gt;0,'個人(男子)種目ｴﾝﾄﾘｰ一覧表'!#REF!,"")</f>
        <v>#REF!</v>
      </c>
      <c r="D22" s="65"/>
      <c r="E22" s="65"/>
    </row>
    <row r="23" spans="1:5" ht="13.5">
      <c r="A23" s="76">
        <v>20</v>
      </c>
      <c r="B23" s="65" t="e">
        <f>IF('個人(男子)種目ｴﾝﾄﾘｰ一覧表'!#REF!&gt;0,'個人(男子)種目ｴﾝﾄﾘｰ一覧表'!#REF!,"")</f>
        <v>#REF!</v>
      </c>
      <c r="C23" s="65" t="e">
        <f>IF('個人(男子)種目ｴﾝﾄﾘｰ一覧表'!#REF!&gt;0,'個人(男子)種目ｴﾝﾄﾘｰ一覧表'!#REF!,"")</f>
        <v>#REF!</v>
      </c>
      <c r="D23" s="65"/>
      <c r="E23" s="65"/>
    </row>
    <row r="24" spans="1:5" ht="13.5">
      <c r="A24" s="76">
        <v>21</v>
      </c>
      <c r="B24" s="65" t="e">
        <f>IF('個人(男子)種目ｴﾝﾄﾘｰ一覧表'!#REF!&gt;0,'個人(男子)種目ｴﾝﾄﾘｰ一覧表'!#REF!,"")</f>
        <v>#REF!</v>
      </c>
      <c r="C24" s="65" t="e">
        <f>IF('個人(男子)種目ｴﾝﾄﾘｰ一覧表'!#REF!&gt;0,'個人(男子)種目ｴﾝﾄﾘｰ一覧表'!#REF!,"")</f>
        <v>#REF!</v>
      </c>
      <c r="D24" s="65"/>
      <c r="E24" s="65"/>
    </row>
    <row r="25" spans="1:5" ht="13.5">
      <c r="A25" s="76">
        <v>22</v>
      </c>
      <c r="B25" s="65" t="e">
        <f>IF('個人(男子)種目ｴﾝﾄﾘｰ一覧表'!#REF!&gt;0,'個人(男子)種目ｴﾝﾄﾘｰ一覧表'!#REF!,"")</f>
        <v>#REF!</v>
      </c>
      <c r="C25" s="65" t="e">
        <f>IF('個人(男子)種目ｴﾝﾄﾘｰ一覧表'!#REF!&gt;0,'個人(男子)種目ｴﾝﾄﾘｰ一覧表'!#REF!,"")</f>
        <v>#REF!</v>
      </c>
      <c r="D25" s="65"/>
      <c r="E25" s="65"/>
    </row>
    <row r="26" spans="1:5" ht="13.5">
      <c r="A26" s="76">
        <v>23</v>
      </c>
      <c r="B26" s="65" t="e">
        <f>IF('個人(男子)種目ｴﾝﾄﾘｰ一覧表'!#REF!&gt;0,'個人(男子)種目ｴﾝﾄﾘｰ一覧表'!#REF!,"")</f>
        <v>#REF!</v>
      </c>
      <c r="C26" s="65" t="e">
        <f>IF('個人(男子)種目ｴﾝﾄﾘｰ一覧表'!#REF!&gt;0,'個人(男子)種目ｴﾝﾄﾘｰ一覧表'!#REF!,"")</f>
        <v>#REF!</v>
      </c>
      <c r="D26" s="65"/>
      <c r="E26" s="65"/>
    </row>
    <row r="27" spans="1:5" ht="13.5">
      <c r="A27" s="76">
        <v>24</v>
      </c>
      <c r="B27" s="65" t="e">
        <f>IF('個人(男子)種目ｴﾝﾄﾘｰ一覧表'!#REF!&gt;0,'個人(男子)種目ｴﾝﾄﾘｰ一覧表'!#REF!,"")</f>
        <v>#REF!</v>
      </c>
      <c r="C27" s="65" t="e">
        <f>IF('個人(男子)種目ｴﾝﾄﾘｰ一覧表'!#REF!&gt;0,'個人(男子)種目ｴﾝﾄﾘｰ一覧表'!#REF!,"")</f>
        <v>#REF!</v>
      </c>
      <c r="D27" s="65"/>
      <c r="E27" s="65"/>
    </row>
    <row r="28" spans="1:5" ht="13.5">
      <c r="A28" s="76">
        <v>25</v>
      </c>
      <c r="B28" s="65" t="e">
        <f>IF('個人(男子)種目ｴﾝﾄﾘｰ一覧表'!#REF!&gt;0,'個人(男子)種目ｴﾝﾄﾘｰ一覧表'!#REF!,"")</f>
        <v>#REF!</v>
      </c>
      <c r="C28" s="65" t="e">
        <f>IF('個人(男子)種目ｴﾝﾄﾘｰ一覧表'!#REF!&gt;0,'個人(男子)種目ｴﾝﾄﾘｰ一覧表'!#REF!,"")</f>
        <v>#REF!</v>
      </c>
      <c r="D28" s="65"/>
      <c r="E28" s="65"/>
    </row>
    <row r="29" spans="1:5" ht="13.5">
      <c r="A29" s="76">
        <v>26</v>
      </c>
      <c r="B29" s="65" t="e">
        <f>IF('個人(男子)種目ｴﾝﾄﾘｰ一覧表'!#REF!&gt;0,'個人(男子)種目ｴﾝﾄﾘｰ一覧表'!#REF!,"")</f>
        <v>#REF!</v>
      </c>
      <c r="C29" s="65" t="e">
        <f>IF('個人(男子)種目ｴﾝﾄﾘｰ一覧表'!#REF!&gt;0,'個人(男子)種目ｴﾝﾄﾘｰ一覧表'!#REF!,"")</f>
        <v>#REF!</v>
      </c>
      <c r="D29" s="65"/>
      <c r="E29" s="65"/>
    </row>
    <row r="30" spans="1:5" ht="13.5">
      <c r="A30" s="76">
        <v>27</v>
      </c>
      <c r="B30" s="65" t="e">
        <f>IF('個人(男子)種目ｴﾝﾄﾘｰ一覧表'!#REF!&gt;0,'個人(男子)種目ｴﾝﾄﾘｰ一覧表'!#REF!,"")</f>
        <v>#REF!</v>
      </c>
      <c r="C30" s="65" t="e">
        <f>IF('個人(男子)種目ｴﾝﾄﾘｰ一覧表'!#REF!&gt;0,'個人(男子)種目ｴﾝﾄﾘｰ一覧表'!#REF!,"")</f>
        <v>#REF!</v>
      </c>
      <c r="D30" s="65"/>
      <c r="E30" s="65"/>
    </row>
    <row r="31" spans="1:5" ht="13.5">
      <c r="A31" s="76">
        <v>28</v>
      </c>
      <c r="B31" s="65" t="e">
        <f>IF('個人(男子)種目ｴﾝﾄﾘｰ一覧表'!#REF!&gt;0,'個人(男子)種目ｴﾝﾄﾘｰ一覧表'!#REF!,"")</f>
        <v>#REF!</v>
      </c>
      <c r="C31" s="65" t="e">
        <f>IF('個人(男子)種目ｴﾝﾄﾘｰ一覧表'!#REF!&gt;0,'個人(男子)種目ｴﾝﾄﾘｰ一覧表'!#REF!,"")</f>
        <v>#REF!</v>
      </c>
      <c r="D31" s="65"/>
      <c r="E31" s="65"/>
    </row>
    <row r="32" spans="1:5" ht="13.5">
      <c r="A32" s="76">
        <v>29</v>
      </c>
      <c r="B32" s="65" t="e">
        <f>IF('個人(男子)種目ｴﾝﾄﾘｰ一覧表'!#REF!&gt;0,'個人(男子)種目ｴﾝﾄﾘｰ一覧表'!#REF!,"")</f>
        <v>#REF!</v>
      </c>
      <c r="C32" s="65" t="e">
        <f>IF('個人(男子)種目ｴﾝﾄﾘｰ一覧表'!#REF!&gt;0,'個人(男子)種目ｴﾝﾄﾘｰ一覧表'!#REF!,"")</f>
        <v>#REF!</v>
      </c>
      <c r="D32" s="65"/>
      <c r="E32" s="65"/>
    </row>
    <row r="33" spans="1:5" ht="13.5">
      <c r="A33" s="76">
        <v>30</v>
      </c>
      <c r="B33" s="65" t="e">
        <f>IF('個人(男子)種目ｴﾝﾄﾘｰ一覧表'!#REF!&gt;0,'個人(男子)種目ｴﾝﾄﾘｰ一覧表'!#REF!,"")</f>
        <v>#REF!</v>
      </c>
      <c r="C33" s="65" t="e">
        <f>IF('個人(男子)種目ｴﾝﾄﾘｰ一覧表'!#REF!&gt;0,'個人(男子)種目ｴﾝﾄﾘｰ一覧表'!#REF!,"")</f>
        <v>#REF!</v>
      </c>
      <c r="D33" s="65"/>
      <c r="E33" s="65"/>
    </row>
    <row r="34" spans="1:5" ht="13.5">
      <c r="A34" s="76">
        <v>31</v>
      </c>
      <c r="B34" s="65" t="e">
        <f>IF('個人(男子)種目ｴﾝﾄﾘｰ一覧表'!#REF!&gt;0,'個人(男子)種目ｴﾝﾄﾘｰ一覧表'!#REF!,"")</f>
        <v>#REF!</v>
      </c>
      <c r="C34" s="65" t="e">
        <f>IF('個人(男子)種目ｴﾝﾄﾘｰ一覧表'!#REF!&gt;0,'個人(男子)種目ｴﾝﾄﾘｰ一覧表'!#REF!,"")</f>
        <v>#REF!</v>
      </c>
      <c r="D34" s="65"/>
      <c r="E34" s="65"/>
    </row>
    <row r="35" spans="1:5" ht="13.5">
      <c r="A35" s="76">
        <v>32</v>
      </c>
      <c r="B35" s="65" t="e">
        <f>IF('個人(男子)種目ｴﾝﾄﾘｰ一覧表'!#REF!&gt;0,'個人(男子)種目ｴﾝﾄﾘｰ一覧表'!#REF!,"")</f>
        <v>#REF!</v>
      </c>
      <c r="C35" s="65" t="e">
        <f>IF('個人(男子)種目ｴﾝﾄﾘｰ一覧表'!#REF!&gt;0,'個人(男子)種目ｴﾝﾄﾘｰ一覧表'!#REF!,"")</f>
        <v>#REF!</v>
      </c>
      <c r="D35" s="65"/>
      <c r="E35" s="65"/>
    </row>
    <row r="36" spans="1:5" ht="13.5">
      <c r="A36" s="76">
        <v>33</v>
      </c>
      <c r="B36" s="65" t="e">
        <f>IF('個人(男子)種目ｴﾝﾄﾘｰ一覧表'!#REF!&gt;0,'個人(男子)種目ｴﾝﾄﾘｰ一覧表'!#REF!,"")</f>
        <v>#REF!</v>
      </c>
      <c r="C36" s="65" t="e">
        <f>IF('個人(男子)種目ｴﾝﾄﾘｰ一覧表'!#REF!&gt;0,'個人(男子)種目ｴﾝﾄﾘｰ一覧表'!#REF!,"")</f>
        <v>#REF!</v>
      </c>
      <c r="D36" s="65"/>
      <c r="E36" s="65"/>
    </row>
    <row r="37" spans="1:5" ht="13.5">
      <c r="A37" s="76">
        <v>34</v>
      </c>
      <c r="B37" s="65" t="e">
        <f>IF('個人(男子)種目ｴﾝﾄﾘｰ一覧表'!#REF!&gt;0,'個人(男子)種目ｴﾝﾄﾘｰ一覧表'!#REF!,"")</f>
        <v>#REF!</v>
      </c>
      <c r="C37" s="65" t="e">
        <f>IF('個人(男子)種目ｴﾝﾄﾘｰ一覧表'!#REF!&gt;0,'個人(男子)種目ｴﾝﾄﾘｰ一覧表'!#REF!,"")</f>
        <v>#REF!</v>
      </c>
      <c r="D37" s="65"/>
      <c r="E37" s="65"/>
    </row>
    <row r="38" spans="1:5" ht="13.5">
      <c r="A38" s="76">
        <v>35</v>
      </c>
      <c r="B38" s="65" t="e">
        <f>IF('個人(男子)種目ｴﾝﾄﾘｰ一覧表'!#REF!&gt;0,'個人(男子)種目ｴﾝﾄﾘｰ一覧表'!#REF!,"")</f>
        <v>#REF!</v>
      </c>
      <c r="C38" s="65" t="e">
        <f>IF('個人(男子)種目ｴﾝﾄﾘｰ一覧表'!#REF!&gt;0,'個人(男子)種目ｴﾝﾄﾘｰ一覧表'!#REF!,"")</f>
        <v>#REF!</v>
      </c>
      <c r="D38" s="65"/>
      <c r="E38" s="65"/>
    </row>
    <row r="39" spans="1:5" ht="13.5">
      <c r="A39" s="76">
        <v>36</v>
      </c>
      <c r="B39" s="65" t="e">
        <f>IF('個人(男子)種目ｴﾝﾄﾘｰ一覧表'!#REF!&gt;0,'個人(男子)種目ｴﾝﾄﾘｰ一覧表'!#REF!,"")</f>
        <v>#REF!</v>
      </c>
      <c r="C39" s="65" t="e">
        <f>IF('個人(男子)種目ｴﾝﾄﾘｰ一覧表'!#REF!&gt;0,'個人(男子)種目ｴﾝﾄﾘｰ一覧表'!#REF!,"")</f>
        <v>#REF!</v>
      </c>
      <c r="D39" s="65"/>
      <c r="E39" s="65"/>
    </row>
    <row r="40" spans="1:5" ht="13.5">
      <c r="A40" s="76">
        <v>37</v>
      </c>
      <c r="B40" s="65" t="e">
        <f>IF('個人(男子)種目ｴﾝﾄﾘｰ一覧表'!#REF!&gt;0,'個人(男子)種目ｴﾝﾄﾘｰ一覧表'!#REF!,"")</f>
        <v>#REF!</v>
      </c>
      <c r="C40" s="65" t="e">
        <f>IF('個人(男子)種目ｴﾝﾄﾘｰ一覧表'!#REF!&gt;0,'個人(男子)種目ｴﾝﾄﾘｰ一覧表'!#REF!,"")</f>
        <v>#REF!</v>
      </c>
      <c r="D40" s="65"/>
      <c r="E40" s="65"/>
    </row>
    <row r="41" spans="1:5" ht="13.5">
      <c r="A41" s="76">
        <v>38</v>
      </c>
      <c r="B41" s="65" t="e">
        <f>IF('個人(男子)種目ｴﾝﾄﾘｰ一覧表'!#REF!&gt;0,'個人(男子)種目ｴﾝﾄﾘｰ一覧表'!#REF!,"")</f>
        <v>#REF!</v>
      </c>
      <c r="C41" s="65" t="e">
        <f>IF('個人(男子)種目ｴﾝﾄﾘｰ一覧表'!#REF!&gt;0,'個人(男子)種目ｴﾝﾄﾘｰ一覧表'!#REF!,"")</f>
        <v>#REF!</v>
      </c>
      <c r="D41" s="65"/>
      <c r="E41" s="65"/>
    </row>
    <row r="42" spans="1:5" ht="13.5">
      <c r="A42" s="76">
        <v>39</v>
      </c>
      <c r="B42" s="65" t="e">
        <f>IF('個人(男子)種目ｴﾝﾄﾘｰ一覧表'!#REF!&gt;0,'個人(男子)種目ｴﾝﾄﾘｰ一覧表'!#REF!,"")</f>
        <v>#REF!</v>
      </c>
      <c r="C42" s="65" t="e">
        <f>IF('個人(男子)種目ｴﾝﾄﾘｰ一覧表'!#REF!&gt;0,'個人(男子)種目ｴﾝﾄﾘｰ一覧表'!#REF!,"")</f>
        <v>#REF!</v>
      </c>
      <c r="D42" s="65"/>
      <c r="E42" s="65"/>
    </row>
    <row r="43" spans="1:5" ht="13.5">
      <c r="A43" s="76">
        <v>40</v>
      </c>
      <c r="B43" s="65" t="e">
        <f>IF('個人(男子)種目ｴﾝﾄﾘｰ一覧表'!#REF!&gt;0,'個人(男子)種目ｴﾝﾄﾘｰ一覧表'!#REF!,"")</f>
        <v>#REF!</v>
      </c>
      <c r="C43" s="65" t="e">
        <f>IF('個人(男子)種目ｴﾝﾄﾘｰ一覧表'!#REF!&gt;0,'個人(男子)種目ｴﾝﾄﾘｰ一覧表'!#REF!,"")</f>
        <v>#REF!</v>
      </c>
      <c r="D43" s="65"/>
      <c r="E43" s="65"/>
    </row>
    <row r="44" spans="1:5" ht="13.5">
      <c r="A44" s="76">
        <v>41</v>
      </c>
      <c r="B44" s="65" t="e">
        <f>IF('個人(男子)種目ｴﾝﾄﾘｰ一覧表'!#REF!&gt;0,'個人(男子)種目ｴﾝﾄﾘｰ一覧表'!#REF!,"")</f>
        <v>#REF!</v>
      </c>
      <c r="C44" s="65" t="e">
        <f>IF('個人(男子)種目ｴﾝﾄﾘｰ一覧表'!#REF!&gt;0,'個人(男子)種目ｴﾝﾄﾘｰ一覧表'!#REF!,"")</f>
        <v>#REF!</v>
      </c>
      <c r="D44" s="65"/>
      <c r="E44" s="65"/>
    </row>
    <row r="45" spans="1:5" ht="13.5">
      <c r="A45" s="76">
        <v>42</v>
      </c>
      <c r="B45" s="65" t="e">
        <f>IF('個人(男子)種目ｴﾝﾄﾘｰ一覧表'!#REF!&gt;0,'個人(男子)種目ｴﾝﾄﾘｰ一覧表'!#REF!,"")</f>
        <v>#REF!</v>
      </c>
      <c r="C45" s="65" t="e">
        <f>IF('個人(男子)種目ｴﾝﾄﾘｰ一覧表'!#REF!&gt;0,'個人(男子)種目ｴﾝﾄﾘｰ一覧表'!#REF!,"")</f>
        <v>#REF!</v>
      </c>
      <c r="D45" s="65"/>
      <c r="E45" s="65"/>
    </row>
    <row r="46" spans="1:5" ht="13.5">
      <c r="A46" s="76">
        <v>43</v>
      </c>
      <c r="B46" s="65" t="e">
        <f>IF('個人(男子)種目ｴﾝﾄﾘｰ一覧表'!#REF!&gt;0,'個人(男子)種目ｴﾝﾄﾘｰ一覧表'!#REF!,"")</f>
        <v>#REF!</v>
      </c>
      <c r="C46" s="65" t="e">
        <f>IF('個人(男子)種目ｴﾝﾄﾘｰ一覧表'!#REF!&gt;0,'個人(男子)種目ｴﾝﾄﾘｰ一覧表'!#REF!,"")</f>
        <v>#REF!</v>
      </c>
      <c r="D46" s="65"/>
      <c r="E46" s="65"/>
    </row>
    <row r="47" spans="1:5" ht="13.5">
      <c r="A47" s="76">
        <v>44</v>
      </c>
      <c r="B47" s="65" t="e">
        <f>IF('個人(男子)種目ｴﾝﾄﾘｰ一覧表'!#REF!&gt;0,'個人(男子)種目ｴﾝﾄﾘｰ一覧表'!#REF!,"")</f>
        <v>#REF!</v>
      </c>
      <c r="C47" s="65" t="e">
        <f>IF('個人(男子)種目ｴﾝﾄﾘｰ一覧表'!#REF!&gt;0,'個人(男子)種目ｴﾝﾄﾘｰ一覧表'!#REF!,"")</f>
        <v>#REF!</v>
      </c>
      <c r="D47" s="65"/>
      <c r="E47" s="65"/>
    </row>
    <row r="48" spans="1:5" ht="13.5">
      <c r="A48" s="76">
        <v>45</v>
      </c>
      <c r="B48" s="65" t="e">
        <f>IF('個人(男子)種目ｴﾝﾄﾘｰ一覧表'!#REF!&gt;0,'個人(男子)種目ｴﾝﾄﾘｰ一覧表'!#REF!,"")</f>
        <v>#REF!</v>
      </c>
      <c r="C48" s="65" t="e">
        <f>IF('個人(男子)種目ｴﾝﾄﾘｰ一覧表'!#REF!&gt;0,'個人(男子)種目ｴﾝﾄﾘｰ一覧表'!#REF!,"")</f>
        <v>#REF!</v>
      </c>
      <c r="D48" s="65"/>
      <c r="E48" s="65"/>
    </row>
    <row r="49" spans="1:5" ht="13.5">
      <c r="A49" s="76">
        <v>46</v>
      </c>
      <c r="B49" s="65" t="e">
        <f>IF('個人(男子)種目ｴﾝﾄﾘｰ一覧表'!#REF!&gt;0,'個人(男子)種目ｴﾝﾄﾘｰ一覧表'!#REF!,"")</f>
        <v>#REF!</v>
      </c>
      <c r="C49" s="65" t="e">
        <f>IF('個人(男子)種目ｴﾝﾄﾘｰ一覧表'!#REF!&gt;0,'個人(男子)種目ｴﾝﾄﾘｰ一覧表'!#REF!,"")</f>
        <v>#REF!</v>
      </c>
      <c r="D49" s="65"/>
      <c r="E49" s="65"/>
    </row>
    <row r="50" spans="1:5" ht="13.5">
      <c r="A50" s="76">
        <v>47</v>
      </c>
      <c r="B50" s="65" t="e">
        <f>IF('個人(男子)種目ｴﾝﾄﾘｰ一覧表'!#REF!&gt;0,'個人(男子)種目ｴﾝﾄﾘｰ一覧表'!#REF!,"")</f>
        <v>#REF!</v>
      </c>
      <c r="C50" s="65" t="e">
        <f>IF('個人(男子)種目ｴﾝﾄﾘｰ一覧表'!#REF!&gt;0,'個人(男子)種目ｴﾝﾄﾘｰ一覧表'!#REF!,"")</f>
        <v>#REF!</v>
      </c>
      <c r="D50" s="65"/>
      <c r="E50" s="65"/>
    </row>
    <row r="51" spans="1:5" ht="13.5">
      <c r="A51" s="76">
        <v>48</v>
      </c>
      <c r="B51" s="65" t="e">
        <f>IF('個人(男子)種目ｴﾝﾄﾘｰ一覧表'!#REF!&gt;0,'個人(男子)種目ｴﾝﾄﾘｰ一覧表'!#REF!,"")</f>
        <v>#REF!</v>
      </c>
      <c r="C51" s="65" t="e">
        <f>IF('個人(男子)種目ｴﾝﾄﾘｰ一覧表'!#REF!&gt;0,'個人(男子)種目ｴﾝﾄﾘｰ一覧表'!#REF!,"")</f>
        <v>#REF!</v>
      </c>
      <c r="D51" s="65"/>
      <c r="E51" s="65"/>
    </row>
    <row r="52" spans="1:5" ht="13.5">
      <c r="A52" s="76">
        <v>49</v>
      </c>
      <c r="B52" s="65" t="e">
        <f>IF('個人(男子)種目ｴﾝﾄﾘｰ一覧表'!#REF!&gt;0,'個人(男子)種目ｴﾝﾄﾘｰ一覧表'!#REF!,"")</f>
        <v>#REF!</v>
      </c>
      <c r="C52" s="65" t="e">
        <f>IF('個人(男子)種目ｴﾝﾄﾘｰ一覧表'!#REF!&gt;0,'個人(男子)種目ｴﾝﾄﾘｰ一覧表'!#REF!,"")</f>
        <v>#REF!</v>
      </c>
      <c r="D52" s="65"/>
      <c r="E52" s="65"/>
    </row>
    <row r="53" spans="1:5" ht="13.5">
      <c r="A53" s="76">
        <v>50</v>
      </c>
      <c r="B53" s="65" t="e">
        <f>IF('個人(男子)種目ｴﾝﾄﾘｰ一覧表'!#REF!&gt;0,'個人(男子)種目ｴﾝﾄﾘｰ一覧表'!#REF!,"")</f>
        <v>#REF!</v>
      </c>
      <c r="C53" s="65" t="e">
        <f>IF('個人(男子)種目ｴﾝﾄﾘｰ一覧表'!#REF!&gt;0,'個人(男子)種目ｴﾝﾄﾘｰ一覧表'!#REF!,"")</f>
        <v>#REF!</v>
      </c>
      <c r="D53" s="65"/>
      <c r="E53" s="65"/>
    </row>
    <row r="54" spans="1:5" ht="13.5">
      <c r="A54" s="76">
        <v>51</v>
      </c>
      <c r="B54" s="65">
        <f>IF('個人(女子)種目ｴﾝﾄﾘｰ一覧表'!D3&gt;0,'個人(女子)種目ｴﾝﾄﾘｰ一覧表'!D3,"")</f>
      </c>
      <c r="C54" s="65">
        <f>IF('個人(女子)種目ｴﾝﾄﾘｰ一覧表'!E3&gt;0,'個人(女子)種目ｴﾝﾄﾘｰ一覧表'!E3,"")</f>
      </c>
      <c r="D54" s="65"/>
      <c r="E54" s="65"/>
    </row>
    <row r="55" spans="1:5" ht="13.5">
      <c r="A55" s="76">
        <v>52</v>
      </c>
      <c r="B55" s="65">
        <f>IF('個人(女子)種目ｴﾝﾄﾘｰ一覧表'!D4&gt;0,'個人(女子)種目ｴﾝﾄﾘｰ一覧表'!D4,"")</f>
      </c>
      <c r="C55" s="65">
        <f>IF('個人(女子)種目ｴﾝﾄﾘｰ一覧表'!E4&gt;0,'個人(女子)種目ｴﾝﾄﾘｰ一覧表'!E4,"")</f>
      </c>
      <c r="D55" s="65"/>
      <c r="E55" s="65"/>
    </row>
    <row r="56" spans="1:5" ht="13.5">
      <c r="A56" s="76">
        <v>53</v>
      </c>
      <c r="B56" s="65">
        <f>IF('個人(女子)種目ｴﾝﾄﾘｰ一覧表'!D5&gt;0,'個人(女子)種目ｴﾝﾄﾘｰ一覧表'!D5,"")</f>
      </c>
      <c r="C56" s="65">
        <f>IF('個人(女子)種目ｴﾝﾄﾘｰ一覧表'!E5&gt;0,'個人(女子)種目ｴﾝﾄﾘｰ一覧表'!E5,"")</f>
      </c>
      <c r="D56" s="65"/>
      <c r="E56" s="65"/>
    </row>
    <row r="57" spans="1:5" ht="13.5">
      <c r="A57" s="76">
        <v>54</v>
      </c>
      <c r="B57" s="65">
        <f>IF('個人(女子)種目ｴﾝﾄﾘｰ一覧表'!D6&gt;0,'個人(女子)種目ｴﾝﾄﾘｰ一覧表'!D6,"")</f>
      </c>
      <c r="C57" s="65">
        <f>IF('個人(女子)種目ｴﾝﾄﾘｰ一覧表'!E6&gt;0,'個人(女子)種目ｴﾝﾄﾘｰ一覧表'!E6,"")</f>
      </c>
      <c r="D57" s="65"/>
      <c r="E57" s="65"/>
    </row>
    <row r="58" spans="1:5" ht="13.5">
      <c r="A58" s="76">
        <v>55</v>
      </c>
      <c r="B58" s="65">
        <f>IF('個人(女子)種目ｴﾝﾄﾘｰ一覧表'!D7&gt;0,'個人(女子)種目ｴﾝﾄﾘｰ一覧表'!D7,"")</f>
      </c>
      <c r="C58" s="65">
        <f>IF('個人(女子)種目ｴﾝﾄﾘｰ一覧表'!E7&gt;0,'個人(女子)種目ｴﾝﾄﾘｰ一覧表'!E7,"")</f>
      </c>
      <c r="D58" s="65"/>
      <c r="E58" s="65"/>
    </row>
    <row r="59" spans="1:5" ht="13.5">
      <c r="A59" s="76">
        <v>56</v>
      </c>
      <c r="B59" s="65">
        <f>IF('個人(女子)種目ｴﾝﾄﾘｰ一覧表'!D8&gt;0,'個人(女子)種目ｴﾝﾄﾘｰ一覧表'!D8,"")</f>
      </c>
      <c r="C59" s="65">
        <f>IF('個人(女子)種目ｴﾝﾄﾘｰ一覧表'!E8&gt;0,'個人(女子)種目ｴﾝﾄﾘｰ一覧表'!E8,"")</f>
      </c>
      <c r="D59" s="65"/>
      <c r="E59" s="65"/>
    </row>
    <row r="60" spans="1:5" ht="13.5">
      <c r="A60" s="76">
        <v>57</v>
      </c>
      <c r="B60" s="65">
        <f>IF('個人(女子)種目ｴﾝﾄﾘｰ一覧表'!D9&gt;0,'個人(女子)種目ｴﾝﾄﾘｰ一覧表'!D9,"")</f>
      </c>
      <c r="C60" s="65">
        <f>IF('個人(女子)種目ｴﾝﾄﾘｰ一覧表'!E9&gt;0,'個人(女子)種目ｴﾝﾄﾘｰ一覧表'!E9,"")</f>
      </c>
      <c r="D60" s="65"/>
      <c r="E60" s="65"/>
    </row>
    <row r="61" spans="1:5" ht="13.5">
      <c r="A61" s="76">
        <v>58</v>
      </c>
      <c r="B61" s="65">
        <f>IF('個人(女子)種目ｴﾝﾄﾘｰ一覧表'!D10&gt;0,'個人(女子)種目ｴﾝﾄﾘｰ一覧表'!D10,"")</f>
      </c>
      <c r="C61" s="65">
        <f>IF('個人(女子)種目ｴﾝﾄﾘｰ一覧表'!E10&gt;0,'個人(女子)種目ｴﾝﾄﾘｰ一覧表'!E10,"")</f>
      </c>
      <c r="D61" s="65"/>
      <c r="E61" s="65"/>
    </row>
    <row r="62" spans="1:5" ht="13.5">
      <c r="A62" s="76">
        <v>59</v>
      </c>
      <c r="B62" s="65">
        <f>IF('個人(女子)種目ｴﾝﾄﾘｰ一覧表'!D11&gt;0,'個人(女子)種目ｴﾝﾄﾘｰ一覧表'!D11,"")</f>
      </c>
      <c r="C62" s="65">
        <f>IF('個人(女子)種目ｴﾝﾄﾘｰ一覧表'!E11&gt;0,'個人(女子)種目ｴﾝﾄﾘｰ一覧表'!E11,"")</f>
      </c>
      <c r="D62" s="65"/>
      <c r="E62" s="65"/>
    </row>
    <row r="63" spans="1:5" ht="13.5">
      <c r="A63" s="76">
        <v>60</v>
      </c>
      <c r="B63" s="65">
        <f>IF('個人(女子)種目ｴﾝﾄﾘｰ一覧表'!D12&gt;0,'個人(女子)種目ｴﾝﾄﾘｰ一覧表'!D12,"")</f>
      </c>
      <c r="C63" s="65">
        <f>IF('個人(女子)種目ｴﾝﾄﾘｰ一覧表'!E12&gt;0,'個人(女子)種目ｴﾝﾄﾘｰ一覧表'!E12,"")</f>
      </c>
      <c r="D63" s="65"/>
      <c r="E63" s="65"/>
    </row>
    <row r="64" spans="1:5" ht="13.5">
      <c r="A64" s="76">
        <v>61</v>
      </c>
      <c r="B64" s="65">
        <f>IF('個人(女子)種目ｴﾝﾄﾘｰ一覧表'!D13&gt;0,'個人(女子)種目ｴﾝﾄﾘｰ一覧表'!D13,"")</f>
      </c>
      <c r="C64" s="65">
        <f>IF('個人(女子)種目ｴﾝﾄﾘｰ一覧表'!E13&gt;0,'個人(女子)種目ｴﾝﾄﾘｰ一覧表'!E13,"")</f>
      </c>
      <c r="D64" s="65"/>
      <c r="E64" s="65"/>
    </row>
    <row r="65" spans="1:5" ht="13.5">
      <c r="A65" s="76">
        <v>62</v>
      </c>
      <c r="B65" s="65">
        <f>IF('個人(女子)種目ｴﾝﾄﾘｰ一覧表'!D14&gt;0,'個人(女子)種目ｴﾝﾄﾘｰ一覧表'!D14,"")</f>
      </c>
      <c r="C65" s="65">
        <f>IF('個人(女子)種目ｴﾝﾄﾘｰ一覧表'!E14&gt;0,'個人(女子)種目ｴﾝﾄﾘｰ一覧表'!E14,"")</f>
      </c>
      <c r="D65" s="65"/>
      <c r="E65" s="65"/>
    </row>
    <row r="66" spans="1:5" ht="13.5">
      <c r="A66" s="76">
        <v>63</v>
      </c>
      <c r="B66" s="65">
        <f>IF('個人(女子)種目ｴﾝﾄﾘｰ一覧表'!D15&gt;0,'個人(女子)種目ｴﾝﾄﾘｰ一覧表'!D15,"")</f>
      </c>
      <c r="C66" s="65">
        <f>IF('個人(女子)種目ｴﾝﾄﾘｰ一覧表'!E15&gt;0,'個人(女子)種目ｴﾝﾄﾘｰ一覧表'!E15,"")</f>
      </c>
      <c r="D66" s="65"/>
      <c r="E66" s="65"/>
    </row>
    <row r="67" spans="1:5" ht="13.5">
      <c r="A67" s="76">
        <v>64</v>
      </c>
      <c r="B67" s="65">
        <f>IF('個人(女子)種目ｴﾝﾄﾘｰ一覧表'!D16&gt;0,'個人(女子)種目ｴﾝﾄﾘｰ一覧表'!D16,"")</f>
      </c>
      <c r="C67" s="65">
        <f>IF('個人(女子)種目ｴﾝﾄﾘｰ一覧表'!E16&gt;0,'個人(女子)種目ｴﾝﾄﾘｰ一覧表'!E16,"")</f>
      </c>
      <c r="D67" s="65"/>
      <c r="E67" s="65"/>
    </row>
    <row r="68" spans="1:5" ht="13.5">
      <c r="A68" s="76">
        <v>65</v>
      </c>
      <c r="B68" s="65">
        <f>IF('個人(女子)種目ｴﾝﾄﾘｰ一覧表'!D17&gt;0,'個人(女子)種目ｴﾝﾄﾘｰ一覧表'!D17,"")</f>
      </c>
      <c r="C68" s="65">
        <f>IF('個人(女子)種目ｴﾝﾄﾘｰ一覧表'!E17&gt;0,'個人(女子)種目ｴﾝﾄﾘｰ一覧表'!E17,"")</f>
      </c>
      <c r="D68" s="65"/>
      <c r="E68" s="65"/>
    </row>
    <row r="69" spans="1:5" ht="13.5">
      <c r="A69" s="76">
        <v>66</v>
      </c>
      <c r="B69" s="65" t="e">
        <f>IF('個人(女子)種目ｴﾝﾄﾘｰ一覧表'!#REF!&gt;0,'個人(女子)種目ｴﾝﾄﾘｰ一覧表'!#REF!,"")</f>
        <v>#REF!</v>
      </c>
      <c r="C69" s="65" t="e">
        <f>IF('個人(女子)種目ｴﾝﾄﾘｰ一覧表'!#REF!&gt;0,'個人(女子)種目ｴﾝﾄﾘｰ一覧表'!#REF!,"")</f>
        <v>#REF!</v>
      </c>
      <c r="D69" s="65"/>
      <c r="E69" s="65"/>
    </row>
    <row r="70" spans="1:5" ht="13.5">
      <c r="A70" s="76">
        <v>67</v>
      </c>
      <c r="B70" s="65" t="e">
        <f>IF('個人(女子)種目ｴﾝﾄﾘｰ一覧表'!#REF!&gt;0,'個人(女子)種目ｴﾝﾄﾘｰ一覧表'!#REF!,"")</f>
        <v>#REF!</v>
      </c>
      <c r="C70" s="65" t="e">
        <f>IF('個人(女子)種目ｴﾝﾄﾘｰ一覧表'!#REF!&gt;0,'個人(女子)種目ｴﾝﾄﾘｰ一覧表'!#REF!,"")</f>
        <v>#REF!</v>
      </c>
      <c r="D70" s="65"/>
      <c r="E70" s="65"/>
    </row>
    <row r="71" spans="1:5" ht="13.5">
      <c r="A71" s="76">
        <v>68</v>
      </c>
      <c r="B71" s="65" t="e">
        <f>IF('個人(女子)種目ｴﾝﾄﾘｰ一覧表'!#REF!&gt;0,'個人(女子)種目ｴﾝﾄﾘｰ一覧表'!#REF!,"")</f>
        <v>#REF!</v>
      </c>
      <c r="C71" s="65" t="e">
        <f>IF('個人(女子)種目ｴﾝﾄﾘｰ一覧表'!#REF!&gt;0,'個人(女子)種目ｴﾝﾄﾘｰ一覧表'!#REF!,"")</f>
        <v>#REF!</v>
      </c>
      <c r="D71" s="65"/>
      <c r="E71" s="65"/>
    </row>
    <row r="72" spans="1:5" ht="13.5">
      <c r="A72" s="76">
        <v>69</v>
      </c>
      <c r="B72" s="65" t="e">
        <f>IF('個人(女子)種目ｴﾝﾄﾘｰ一覧表'!#REF!&gt;0,'個人(女子)種目ｴﾝﾄﾘｰ一覧表'!#REF!,"")</f>
        <v>#REF!</v>
      </c>
      <c r="C72" s="65" t="e">
        <f>IF('個人(女子)種目ｴﾝﾄﾘｰ一覧表'!#REF!&gt;0,'個人(女子)種目ｴﾝﾄﾘｰ一覧表'!#REF!,"")</f>
        <v>#REF!</v>
      </c>
      <c r="D72" s="65"/>
      <c r="E72" s="65"/>
    </row>
    <row r="73" spans="1:5" ht="13.5">
      <c r="A73" s="76">
        <v>70</v>
      </c>
      <c r="B73" s="65" t="e">
        <f>IF('個人(女子)種目ｴﾝﾄﾘｰ一覧表'!#REF!&gt;0,'個人(女子)種目ｴﾝﾄﾘｰ一覧表'!#REF!,"")</f>
        <v>#REF!</v>
      </c>
      <c r="C73" s="65" t="e">
        <f>IF('個人(女子)種目ｴﾝﾄﾘｰ一覧表'!#REF!&gt;0,'個人(女子)種目ｴﾝﾄﾘｰ一覧表'!#REF!,"")</f>
        <v>#REF!</v>
      </c>
      <c r="D73" s="65"/>
      <c r="E73" s="65"/>
    </row>
    <row r="74" spans="1:5" ht="13.5">
      <c r="A74" s="76">
        <v>71</v>
      </c>
      <c r="B74" s="65" t="e">
        <f>IF('個人(女子)種目ｴﾝﾄﾘｰ一覧表'!#REF!&gt;0,'個人(女子)種目ｴﾝﾄﾘｰ一覧表'!#REF!,"")</f>
        <v>#REF!</v>
      </c>
      <c r="C74" s="65" t="e">
        <f>IF('個人(女子)種目ｴﾝﾄﾘｰ一覧表'!#REF!&gt;0,'個人(女子)種目ｴﾝﾄﾘｰ一覧表'!#REF!,"")</f>
        <v>#REF!</v>
      </c>
      <c r="D74" s="65"/>
      <c r="E74" s="65"/>
    </row>
    <row r="75" spans="1:5" ht="13.5">
      <c r="A75" s="76">
        <v>72</v>
      </c>
      <c r="B75" s="65" t="e">
        <f>IF('個人(女子)種目ｴﾝﾄﾘｰ一覧表'!#REF!&gt;0,'個人(女子)種目ｴﾝﾄﾘｰ一覧表'!#REF!,"")</f>
        <v>#REF!</v>
      </c>
      <c r="C75" s="65" t="e">
        <f>IF('個人(女子)種目ｴﾝﾄﾘｰ一覧表'!#REF!&gt;0,'個人(女子)種目ｴﾝﾄﾘｰ一覧表'!#REF!,"")</f>
        <v>#REF!</v>
      </c>
      <c r="D75" s="65"/>
      <c r="E75" s="65"/>
    </row>
    <row r="76" spans="1:5" ht="13.5">
      <c r="A76" s="76">
        <v>73</v>
      </c>
      <c r="B76" s="65" t="e">
        <f>IF('個人(女子)種目ｴﾝﾄﾘｰ一覧表'!#REF!&gt;0,'個人(女子)種目ｴﾝﾄﾘｰ一覧表'!#REF!,"")</f>
        <v>#REF!</v>
      </c>
      <c r="C76" s="65" t="e">
        <f>IF('個人(女子)種目ｴﾝﾄﾘｰ一覧表'!#REF!&gt;0,'個人(女子)種目ｴﾝﾄﾘｰ一覧表'!#REF!,"")</f>
        <v>#REF!</v>
      </c>
      <c r="D76" s="65"/>
      <c r="E76" s="65"/>
    </row>
    <row r="77" spans="1:5" ht="13.5">
      <c r="A77" s="76">
        <v>74</v>
      </c>
      <c r="B77" s="65" t="e">
        <f>IF('個人(女子)種目ｴﾝﾄﾘｰ一覧表'!#REF!&gt;0,'個人(女子)種目ｴﾝﾄﾘｰ一覧表'!#REF!,"")</f>
        <v>#REF!</v>
      </c>
      <c r="C77" s="65" t="e">
        <f>IF('個人(女子)種目ｴﾝﾄﾘｰ一覧表'!#REF!&gt;0,'個人(女子)種目ｴﾝﾄﾘｰ一覧表'!#REF!,"")</f>
        <v>#REF!</v>
      </c>
      <c r="D77" s="65"/>
      <c r="E77" s="65"/>
    </row>
    <row r="78" spans="1:5" ht="13.5">
      <c r="A78" s="76">
        <v>75</v>
      </c>
      <c r="B78" s="65" t="e">
        <f>IF('個人(女子)種目ｴﾝﾄﾘｰ一覧表'!#REF!&gt;0,'個人(女子)種目ｴﾝﾄﾘｰ一覧表'!#REF!,"")</f>
        <v>#REF!</v>
      </c>
      <c r="C78" s="65" t="e">
        <f>IF('個人(女子)種目ｴﾝﾄﾘｰ一覧表'!#REF!&gt;0,'個人(女子)種目ｴﾝﾄﾘｰ一覧表'!#REF!,"")</f>
        <v>#REF!</v>
      </c>
      <c r="D78" s="65"/>
      <c r="E78" s="65"/>
    </row>
    <row r="79" spans="1:5" ht="13.5">
      <c r="A79" s="76">
        <v>76</v>
      </c>
      <c r="B79" s="65" t="e">
        <f>IF('個人(女子)種目ｴﾝﾄﾘｰ一覧表'!#REF!&gt;0,'個人(女子)種目ｴﾝﾄﾘｰ一覧表'!#REF!,"")</f>
        <v>#REF!</v>
      </c>
      <c r="C79" s="65" t="e">
        <f>IF('個人(女子)種目ｴﾝﾄﾘｰ一覧表'!#REF!&gt;0,'個人(女子)種目ｴﾝﾄﾘｰ一覧表'!#REF!,"")</f>
        <v>#REF!</v>
      </c>
      <c r="D79" s="65"/>
      <c r="E79" s="65"/>
    </row>
    <row r="80" spans="1:5" ht="13.5">
      <c r="A80" s="76">
        <v>77</v>
      </c>
      <c r="B80" s="65" t="e">
        <f>IF('個人(女子)種目ｴﾝﾄﾘｰ一覧表'!#REF!&gt;0,'個人(女子)種目ｴﾝﾄﾘｰ一覧表'!#REF!,"")</f>
        <v>#REF!</v>
      </c>
      <c r="C80" s="65" t="e">
        <f>IF('個人(女子)種目ｴﾝﾄﾘｰ一覧表'!#REF!&gt;0,'個人(女子)種目ｴﾝﾄﾘｰ一覧表'!#REF!,"")</f>
        <v>#REF!</v>
      </c>
      <c r="D80" s="65"/>
      <c r="E80" s="65"/>
    </row>
    <row r="81" spans="1:5" ht="13.5">
      <c r="A81" s="76">
        <v>78</v>
      </c>
      <c r="B81" s="65" t="e">
        <f>IF('個人(女子)種目ｴﾝﾄﾘｰ一覧表'!#REF!&gt;0,'個人(女子)種目ｴﾝﾄﾘｰ一覧表'!#REF!,"")</f>
        <v>#REF!</v>
      </c>
      <c r="C81" s="65" t="e">
        <f>IF('個人(女子)種目ｴﾝﾄﾘｰ一覧表'!#REF!&gt;0,'個人(女子)種目ｴﾝﾄﾘｰ一覧表'!#REF!,"")</f>
        <v>#REF!</v>
      </c>
      <c r="D81" s="65"/>
      <c r="E81" s="65"/>
    </row>
    <row r="82" spans="1:5" ht="13.5">
      <c r="A82" s="76">
        <v>79</v>
      </c>
      <c r="B82" s="65" t="e">
        <f>IF('個人(女子)種目ｴﾝﾄﾘｰ一覧表'!#REF!&gt;0,'個人(女子)種目ｴﾝﾄﾘｰ一覧表'!#REF!,"")</f>
        <v>#REF!</v>
      </c>
      <c r="C82" s="65" t="e">
        <f>IF('個人(女子)種目ｴﾝﾄﾘｰ一覧表'!#REF!&gt;0,'個人(女子)種目ｴﾝﾄﾘｰ一覧表'!#REF!,"")</f>
        <v>#REF!</v>
      </c>
      <c r="D82" s="65"/>
      <c r="E82" s="65"/>
    </row>
    <row r="83" spans="1:5" ht="13.5">
      <c r="A83" s="76">
        <v>80</v>
      </c>
      <c r="B83" s="65" t="e">
        <f>IF('個人(女子)種目ｴﾝﾄﾘｰ一覧表'!#REF!&gt;0,'個人(女子)種目ｴﾝﾄﾘｰ一覧表'!#REF!,"")</f>
        <v>#REF!</v>
      </c>
      <c r="C83" s="65" t="e">
        <f>IF('個人(女子)種目ｴﾝﾄﾘｰ一覧表'!#REF!&gt;0,'個人(女子)種目ｴﾝﾄﾘｰ一覧表'!#REF!,"")</f>
        <v>#REF!</v>
      </c>
      <c r="D83" s="65"/>
      <c r="E83" s="65"/>
    </row>
    <row r="84" spans="1:5" ht="13.5">
      <c r="A84" s="76">
        <v>81</v>
      </c>
      <c r="B84" s="65" t="e">
        <f>IF('個人(女子)種目ｴﾝﾄﾘｰ一覧表'!#REF!&gt;0,'個人(女子)種目ｴﾝﾄﾘｰ一覧表'!#REF!,"")</f>
        <v>#REF!</v>
      </c>
      <c r="C84" s="65" t="e">
        <f>IF('個人(女子)種目ｴﾝﾄﾘｰ一覧表'!#REF!&gt;0,'個人(女子)種目ｴﾝﾄﾘｰ一覧表'!#REF!,"")</f>
        <v>#REF!</v>
      </c>
      <c r="D84" s="65"/>
      <c r="E84" s="65"/>
    </row>
    <row r="85" spans="1:5" ht="13.5">
      <c r="A85" s="76">
        <v>82</v>
      </c>
      <c r="B85" s="65" t="e">
        <f>IF('個人(女子)種目ｴﾝﾄﾘｰ一覧表'!#REF!&gt;0,'個人(女子)種目ｴﾝﾄﾘｰ一覧表'!#REF!,"")</f>
        <v>#REF!</v>
      </c>
      <c r="C85" s="65" t="e">
        <f>IF('個人(女子)種目ｴﾝﾄﾘｰ一覧表'!#REF!&gt;0,'個人(女子)種目ｴﾝﾄﾘｰ一覧表'!#REF!,"")</f>
        <v>#REF!</v>
      </c>
      <c r="D85" s="65"/>
      <c r="E85" s="65"/>
    </row>
    <row r="86" spans="1:5" ht="13.5">
      <c r="A86" s="76">
        <v>83</v>
      </c>
      <c r="B86" s="65" t="e">
        <f>IF('個人(女子)種目ｴﾝﾄﾘｰ一覧表'!#REF!&gt;0,'個人(女子)種目ｴﾝﾄﾘｰ一覧表'!#REF!,"")</f>
        <v>#REF!</v>
      </c>
      <c r="C86" s="65" t="e">
        <f>IF('個人(女子)種目ｴﾝﾄﾘｰ一覧表'!#REF!&gt;0,'個人(女子)種目ｴﾝﾄﾘｰ一覧表'!#REF!,"")</f>
        <v>#REF!</v>
      </c>
      <c r="D86" s="65"/>
      <c r="E86" s="65"/>
    </row>
    <row r="87" spans="1:5" ht="13.5">
      <c r="A87" s="76">
        <v>84</v>
      </c>
      <c r="B87" s="65" t="e">
        <f>IF('個人(女子)種目ｴﾝﾄﾘｰ一覧表'!#REF!&gt;0,'個人(女子)種目ｴﾝﾄﾘｰ一覧表'!#REF!,"")</f>
        <v>#REF!</v>
      </c>
      <c r="C87" s="65" t="e">
        <f>IF('個人(女子)種目ｴﾝﾄﾘｰ一覧表'!#REF!&gt;0,'個人(女子)種目ｴﾝﾄﾘｰ一覧表'!#REF!,"")</f>
        <v>#REF!</v>
      </c>
      <c r="D87" s="65"/>
      <c r="E87" s="65"/>
    </row>
    <row r="88" spans="1:5" ht="13.5">
      <c r="A88" s="76">
        <v>85</v>
      </c>
      <c r="B88" s="65" t="e">
        <f>IF('個人(女子)種目ｴﾝﾄﾘｰ一覧表'!#REF!&gt;0,'個人(女子)種目ｴﾝﾄﾘｰ一覧表'!#REF!,"")</f>
        <v>#REF!</v>
      </c>
      <c r="C88" s="65" t="e">
        <f>IF('個人(女子)種目ｴﾝﾄﾘｰ一覧表'!#REF!&gt;0,'個人(女子)種目ｴﾝﾄﾘｰ一覧表'!#REF!,"")</f>
        <v>#REF!</v>
      </c>
      <c r="D88" s="65"/>
      <c r="E88" s="65"/>
    </row>
    <row r="89" spans="1:5" ht="13.5">
      <c r="A89" s="76">
        <v>86</v>
      </c>
      <c r="B89" s="65" t="e">
        <f>IF('個人(女子)種目ｴﾝﾄﾘｰ一覧表'!#REF!&gt;0,'個人(女子)種目ｴﾝﾄﾘｰ一覧表'!#REF!,"")</f>
        <v>#REF!</v>
      </c>
      <c r="C89" s="65" t="e">
        <f>IF('個人(女子)種目ｴﾝﾄﾘｰ一覧表'!#REF!&gt;0,'個人(女子)種目ｴﾝﾄﾘｰ一覧表'!#REF!,"")</f>
        <v>#REF!</v>
      </c>
      <c r="D89" s="65"/>
      <c r="E89" s="65"/>
    </row>
    <row r="90" spans="1:5" ht="13.5">
      <c r="A90" s="76">
        <v>87</v>
      </c>
      <c r="B90" s="65" t="e">
        <f>IF('個人(女子)種目ｴﾝﾄﾘｰ一覧表'!#REF!&gt;0,'個人(女子)種目ｴﾝﾄﾘｰ一覧表'!#REF!,"")</f>
        <v>#REF!</v>
      </c>
      <c r="C90" s="65" t="e">
        <f>IF('個人(女子)種目ｴﾝﾄﾘｰ一覧表'!#REF!&gt;0,'個人(女子)種目ｴﾝﾄﾘｰ一覧表'!#REF!,"")</f>
        <v>#REF!</v>
      </c>
      <c r="D90" s="65"/>
      <c r="E90" s="65"/>
    </row>
    <row r="91" spans="1:5" ht="13.5">
      <c r="A91" s="76">
        <v>88</v>
      </c>
      <c r="B91" s="65" t="e">
        <f>IF('個人(女子)種目ｴﾝﾄﾘｰ一覧表'!#REF!&gt;0,'個人(女子)種目ｴﾝﾄﾘｰ一覧表'!#REF!,"")</f>
        <v>#REF!</v>
      </c>
      <c r="C91" s="65" t="e">
        <f>IF('個人(女子)種目ｴﾝﾄﾘｰ一覧表'!#REF!&gt;0,'個人(女子)種目ｴﾝﾄﾘｰ一覧表'!#REF!,"")</f>
        <v>#REF!</v>
      </c>
      <c r="D91" s="65"/>
      <c r="E91" s="65"/>
    </row>
    <row r="92" spans="1:5" ht="13.5">
      <c r="A92" s="76">
        <v>89</v>
      </c>
      <c r="B92" s="65" t="e">
        <f>IF('個人(女子)種目ｴﾝﾄﾘｰ一覧表'!#REF!&gt;0,'個人(女子)種目ｴﾝﾄﾘｰ一覧表'!#REF!,"")</f>
        <v>#REF!</v>
      </c>
      <c r="C92" s="65" t="e">
        <f>IF('個人(女子)種目ｴﾝﾄﾘｰ一覧表'!#REF!&gt;0,'個人(女子)種目ｴﾝﾄﾘｰ一覧表'!#REF!,"")</f>
        <v>#REF!</v>
      </c>
      <c r="D92" s="65"/>
      <c r="E92" s="65"/>
    </row>
    <row r="93" spans="1:5" ht="13.5">
      <c r="A93" s="76">
        <v>90</v>
      </c>
      <c r="B93" s="65" t="e">
        <f>IF('個人(女子)種目ｴﾝﾄﾘｰ一覧表'!#REF!&gt;0,'個人(女子)種目ｴﾝﾄﾘｰ一覧表'!#REF!,"")</f>
        <v>#REF!</v>
      </c>
      <c r="C93" s="65" t="e">
        <f>IF('個人(女子)種目ｴﾝﾄﾘｰ一覧表'!#REF!&gt;0,'個人(女子)種目ｴﾝﾄﾘｰ一覧表'!#REF!,"")</f>
        <v>#REF!</v>
      </c>
      <c r="D93" s="65"/>
      <c r="E93" s="65"/>
    </row>
    <row r="94" spans="1:5" ht="13.5">
      <c r="A94" s="76">
        <v>91</v>
      </c>
      <c r="B94" s="65" t="e">
        <f>IF('個人(女子)種目ｴﾝﾄﾘｰ一覧表'!#REF!&gt;0,'個人(女子)種目ｴﾝﾄﾘｰ一覧表'!#REF!,"")</f>
        <v>#REF!</v>
      </c>
      <c r="C94" s="65" t="e">
        <f>IF('個人(女子)種目ｴﾝﾄﾘｰ一覧表'!#REF!&gt;0,'個人(女子)種目ｴﾝﾄﾘｰ一覧表'!#REF!,"")</f>
        <v>#REF!</v>
      </c>
      <c r="D94" s="65"/>
      <c r="E94" s="65"/>
    </row>
    <row r="95" spans="1:5" ht="13.5">
      <c r="A95" s="76">
        <v>92</v>
      </c>
      <c r="B95" s="65" t="e">
        <f>IF('個人(女子)種目ｴﾝﾄﾘｰ一覧表'!#REF!&gt;0,'個人(女子)種目ｴﾝﾄﾘｰ一覧表'!#REF!,"")</f>
        <v>#REF!</v>
      </c>
      <c r="C95" s="65" t="e">
        <f>IF('個人(女子)種目ｴﾝﾄﾘｰ一覧表'!#REF!&gt;0,'個人(女子)種目ｴﾝﾄﾘｰ一覧表'!#REF!,"")</f>
        <v>#REF!</v>
      </c>
      <c r="D95" s="65"/>
      <c r="E95" s="65"/>
    </row>
    <row r="96" spans="1:5" ht="13.5">
      <c r="A96" s="76">
        <v>93</v>
      </c>
      <c r="B96" s="65" t="e">
        <f>IF('個人(女子)種目ｴﾝﾄﾘｰ一覧表'!#REF!&gt;0,'個人(女子)種目ｴﾝﾄﾘｰ一覧表'!#REF!,"")</f>
        <v>#REF!</v>
      </c>
      <c r="C96" s="65" t="e">
        <f>IF('個人(女子)種目ｴﾝﾄﾘｰ一覧表'!#REF!&gt;0,'個人(女子)種目ｴﾝﾄﾘｰ一覧表'!#REF!,"")</f>
        <v>#REF!</v>
      </c>
      <c r="D96" s="65"/>
      <c r="E96" s="65"/>
    </row>
    <row r="97" spans="1:5" ht="13.5">
      <c r="A97" s="76">
        <v>94</v>
      </c>
      <c r="B97" s="65" t="e">
        <f>IF('個人(女子)種目ｴﾝﾄﾘｰ一覧表'!#REF!&gt;0,'個人(女子)種目ｴﾝﾄﾘｰ一覧表'!#REF!,"")</f>
        <v>#REF!</v>
      </c>
      <c r="C97" s="65" t="e">
        <f>IF('個人(女子)種目ｴﾝﾄﾘｰ一覧表'!#REF!&gt;0,'個人(女子)種目ｴﾝﾄﾘｰ一覧表'!#REF!,"")</f>
        <v>#REF!</v>
      </c>
      <c r="D97" s="65"/>
      <c r="E97" s="65"/>
    </row>
    <row r="98" spans="1:5" ht="13.5">
      <c r="A98" s="76">
        <v>95</v>
      </c>
      <c r="B98" s="65" t="e">
        <f>IF('個人(女子)種目ｴﾝﾄﾘｰ一覧表'!#REF!&gt;0,'個人(女子)種目ｴﾝﾄﾘｰ一覧表'!#REF!,"")</f>
        <v>#REF!</v>
      </c>
      <c r="C98" s="65" t="e">
        <f>IF('個人(女子)種目ｴﾝﾄﾘｰ一覧表'!#REF!&gt;0,'個人(女子)種目ｴﾝﾄﾘｰ一覧表'!#REF!,"")</f>
        <v>#REF!</v>
      </c>
      <c r="D98" s="65"/>
      <c r="E98" s="65"/>
    </row>
    <row r="99" spans="1:5" ht="13.5">
      <c r="A99" s="76">
        <v>96</v>
      </c>
      <c r="B99" s="65" t="e">
        <f>IF('個人(女子)種目ｴﾝﾄﾘｰ一覧表'!#REF!&gt;0,'個人(女子)種目ｴﾝﾄﾘｰ一覧表'!#REF!,"")</f>
        <v>#REF!</v>
      </c>
      <c r="C99" s="65" t="e">
        <f>IF('個人(女子)種目ｴﾝﾄﾘｰ一覧表'!#REF!&gt;0,'個人(女子)種目ｴﾝﾄﾘｰ一覧表'!#REF!,"")</f>
        <v>#REF!</v>
      </c>
      <c r="D99" s="65"/>
      <c r="E99" s="65"/>
    </row>
    <row r="100" spans="1:5" ht="13.5">
      <c r="A100" s="76">
        <v>97</v>
      </c>
      <c r="B100" s="65" t="e">
        <f>IF('個人(女子)種目ｴﾝﾄﾘｰ一覧表'!#REF!&gt;0,'個人(女子)種目ｴﾝﾄﾘｰ一覧表'!#REF!,"")</f>
        <v>#REF!</v>
      </c>
      <c r="C100" s="65" t="e">
        <f>IF('個人(女子)種目ｴﾝﾄﾘｰ一覧表'!#REF!&gt;0,'個人(女子)種目ｴﾝﾄﾘｰ一覧表'!#REF!,"")</f>
        <v>#REF!</v>
      </c>
      <c r="D100" s="65"/>
      <c r="E100" s="65"/>
    </row>
    <row r="101" spans="1:5" ht="13.5">
      <c r="A101" s="76">
        <v>98</v>
      </c>
      <c r="B101" s="65" t="e">
        <f>IF('個人(女子)種目ｴﾝﾄﾘｰ一覧表'!#REF!&gt;0,'個人(女子)種目ｴﾝﾄﾘｰ一覧表'!#REF!,"")</f>
        <v>#REF!</v>
      </c>
      <c r="C101" s="65" t="e">
        <f>IF('個人(女子)種目ｴﾝﾄﾘｰ一覧表'!#REF!&gt;0,'個人(女子)種目ｴﾝﾄﾘｰ一覧表'!#REF!,"")</f>
        <v>#REF!</v>
      </c>
      <c r="D101" s="65"/>
      <c r="E101" s="65"/>
    </row>
    <row r="102" spans="1:5" ht="13.5">
      <c r="A102" s="76">
        <v>99</v>
      </c>
      <c r="B102" s="65" t="e">
        <f>IF('個人(女子)種目ｴﾝﾄﾘｰ一覧表'!#REF!&gt;0,'個人(女子)種目ｴﾝﾄﾘｰ一覧表'!#REF!,"")</f>
        <v>#REF!</v>
      </c>
      <c r="C102" s="65" t="e">
        <f>IF('個人(女子)種目ｴﾝﾄﾘｰ一覧表'!#REF!&gt;0,'個人(女子)種目ｴﾝﾄﾘｰ一覧表'!#REF!,"")</f>
        <v>#REF!</v>
      </c>
      <c r="D102" s="65"/>
      <c r="E102" s="65"/>
    </row>
    <row r="103" spans="1:5" ht="13.5">
      <c r="A103" s="76">
        <v>100</v>
      </c>
      <c r="B103" s="65" t="e">
        <f>IF('個人(女子)種目ｴﾝﾄﾘｰ一覧表'!#REF!&gt;0,'個人(女子)種目ｴﾝﾄﾘｰ一覧表'!#REF!,"")</f>
        <v>#REF!</v>
      </c>
      <c r="C103" s="65" t="e">
        <f>IF('個人(女子)種目ｴﾝﾄﾘｰ一覧表'!#REF!&gt;0,'個人(女子)種目ｴﾝﾄﾘｰ一覧表'!#REF!,"")</f>
        <v>#REF!</v>
      </c>
      <c r="D103" s="65"/>
      <c r="E103" s="65"/>
    </row>
    <row r="104" spans="1:5" ht="13.5">
      <c r="A104" s="65"/>
      <c r="B104" s="65"/>
      <c r="C104" s="65"/>
      <c r="D104" s="65"/>
      <c r="E104" s="65"/>
    </row>
    <row r="105" spans="1:5" ht="13.5">
      <c r="A105" s="65"/>
      <c r="B105" s="65"/>
      <c r="C105" s="65"/>
      <c r="D105" s="65"/>
      <c r="E105" s="65"/>
    </row>
    <row r="106" spans="1:5" ht="13.5">
      <c r="A106" s="65"/>
      <c r="B106" s="65"/>
      <c r="C106" s="65"/>
      <c r="D106" s="65"/>
      <c r="E106" s="65"/>
    </row>
    <row r="107" spans="1:5" ht="13.5">
      <c r="A107" s="65"/>
      <c r="B107" s="65"/>
      <c r="C107" s="65"/>
      <c r="D107" s="65"/>
      <c r="E107" s="65"/>
    </row>
    <row r="108" spans="1:5" ht="13.5">
      <c r="A108" s="65"/>
      <c r="B108" s="65"/>
      <c r="C108" s="65"/>
      <c r="D108" s="65"/>
      <c r="E108" s="65"/>
    </row>
    <row r="109" spans="1:5" ht="13.5">
      <c r="A109" s="65"/>
      <c r="B109" s="65"/>
      <c r="C109" s="65"/>
      <c r="D109" s="65"/>
      <c r="E109" s="65"/>
    </row>
    <row r="110" spans="1:5" ht="13.5">
      <c r="A110" s="65"/>
      <c r="B110" s="65"/>
      <c r="C110" s="65"/>
      <c r="D110" s="65"/>
      <c r="E110" s="65"/>
    </row>
    <row r="111" spans="1:5" ht="13.5">
      <c r="A111" s="65"/>
      <c r="B111" s="65"/>
      <c r="C111" s="65"/>
      <c r="D111" s="65"/>
      <c r="E111" s="65"/>
    </row>
    <row r="112" spans="1:5" ht="13.5">
      <c r="A112" s="65"/>
      <c r="B112" s="65"/>
      <c r="C112" s="65"/>
      <c r="D112" s="65"/>
      <c r="E112" s="65"/>
    </row>
    <row r="113" spans="1:5" ht="13.5">
      <c r="A113" s="65"/>
      <c r="B113" s="65"/>
      <c r="C113" s="65"/>
      <c r="D113" s="65"/>
      <c r="E113" s="65"/>
    </row>
  </sheetData>
  <sheetProtection password="CF4F" sheet="1"/>
  <mergeCells count="1">
    <mergeCell ref="A1:B1"/>
  </mergeCells>
  <printOptions/>
  <pageMargins left="0.75" right="0.75" top="1" bottom="1"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R21"/>
  <sheetViews>
    <sheetView showGridLines="0" zoomScalePageLayoutView="0" workbookViewId="0" topLeftCell="A1">
      <selection activeCell="R3" sqref="R3"/>
    </sheetView>
  </sheetViews>
  <sheetFormatPr defaultColWidth="9.00390625" defaultRowHeight="13.5"/>
  <cols>
    <col min="1" max="1" width="3.625" style="1" customWidth="1"/>
    <col min="2" max="2" width="8.625" style="1" customWidth="1"/>
    <col min="3" max="3" width="9.00390625" style="2" customWidth="1"/>
    <col min="4" max="4" width="2.00390625" style="1" customWidth="1"/>
    <col min="5" max="5" width="11.50390625" style="1" customWidth="1"/>
    <col min="6" max="6" width="7.625" style="2" customWidth="1"/>
    <col min="7" max="7" width="1.75390625" style="1" customWidth="1"/>
    <col min="8" max="8" width="9.00390625" style="1" customWidth="1"/>
    <col min="9" max="9" width="20.625" style="14" customWidth="1"/>
    <col min="10" max="10" width="2.125" style="1" customWidth="1"/>
    <col min="11" max="11" width="24.875" style="0" customWidth="1"/>
    <col min="14" max="14" width="6.625" style="0" customWidth="1"/>
    <col min="15" max="15" width="1.75390625" style="0" customWidth="1"/>
    <col min="16" max="16" width="12.00390625" style="0" customWidth="1"/>
    <col min="17" max="17" width="1.625" style="0" customWidth="1"/>
    <col min="18" max="18" width="9.00390625" style="34" customWidth="1"/>
  </cols>
  <sheetData>
    <row r="1" ht="18.75">
      <c r="B1" s="1" t="s">
        <v>4</v>
      </c>
    </row>
    <row r="2" spans="2:18" ht="18.75">
      <c r="B2" s="195" t="s">
        <v>1</v>
      </c>
      <c r="C2" s="195"/>
      <c r="E2" s="195" t="s">
        <v>2</v>
      </c>
      <c r="F2" s="195"/>
      <c r="H2" s="195" t="s">
        <v>23</v>
      </c>
      <c r="I2" s="195"/>
      <c r="K2" s="24" t="s">
        <v>41</v>
      </c>
      <c r="L2" s="24" t="s">
        <v>40</v>
      </c>
      <c r="M2" s="24" t="s">
        <v>39</v>
      </c>
      <c r="N2" s="6" t="s">
        <v>0</v>
      </c>
      <c r="P2" s="82" t="s">
        <v>60</v>
      </c>
      <c r="R2" s="109" t="s">
        <v>82</v>
      </c>
    </row>
    <row r="3" spans="1:18" s="3" customFormat="1" ht="18.75">
      <c r="A3" s="2"/>
      <c r="B3" s="6" t="s">
        <v>0</v>
      </c>
      <c r="C3" s="6" t="s">
        <v>3</v>
      </c>
      <c r="D3" s="2"/>
      <c r="E3" s="6" t="s">
        <v>0</v>
      </c>
      <c r="F3" s="6" t="s">
        <v>3</v>
      </c>
      <c r="G3" s="2"/>
      <c r="H3" s="6" t="s">
        <v>24</v>
      </c>
      <c r="I3" s="15" t="s">
        <v>25</v>
      </c>
      <c r="J3" s="2"/>
      <c r="K3" s="6" t="s">
        <v>3</v>
      </c>
      <c r="L3" s="6" t="s">
        <v>3</v>
      </c>
      <c r="M3" s="6" t="s">
        <v>3</v>
      </c>
      <c r="N3" s="6" t="s">
        <v>3</v>
      </c>
      <c r="P3" s="6" t="s">
        <v>3</v>
      </c>
      <c r="R3" s="110" t="s">
        <v>81</v>
      </c>
    </row>
    <row r="4" spans="1:18" s="3" customFormat="1" ht="18.75">
      <c r="A4" s="2"/>
      <c r="B4" s="26"/>
      <c r="C4" s="26"/>
      <c r="D4" s="2"/>
      <c r="E4" s="26"/>
      <c r="F4" s="26"/>
      <c r="G4" s="2"/>
      <c r="H4" s="26"/>
      <c r="I4" s="27"/>
      <c r="J4" s="2"/>
      <c r="K4" s="31"/>
      <c r="L4" s="31"/>
      <c r="M4" s="31"/>
      <c r="N4" s="4"/>
      <c r="P4" s="31"/>
      <c r="R4" s="111"/>
    </row>
    <row r="5" spans="1:18" s="3" customFormat="1" ht="18.75">
      <c r="A5" s="2"/>
      <c r="B5" s="5">
        <v>1</v>
      </c>
      <c r="C5" s="4">
        <v>18</v>
      </c>
      <c r="D5" s="2"/>
      <c r="E5" s="5" t="s">
        <v>96</v>
      </c>
      <c r="F5" s="4">
        <v>119</v>
      </c>
      <c r="G5" s="2"/>
      <c r="H5" s="5">
        <v>1</v>
      </c>
      <c r="I5" s="16" t="s">
        <v>51</v>
      </c>
      <c r="J5" s="2"/>
      <c r="K5" s="5" t="s">
        <v>80</v>
      </c>
      <c r="L5" s="4" t="s">
        <v>79</v>
      </c>
      <c r="M5" s="4" t="s">
        <v>58</v>
      </c>
      <c r="N5" s="4"/>
      <c r="P5" s="5" t="s">
        <v>61</v>
      </c>
      <c r="R5" s="112" t="s">
        <v>83</v>
      </c>
    </row>
    <row r="6" spans="1:18" s="3" customFormat="1" ht="18.75">
      <c r="A6" s="2"/>
      <c r="B6" s="5">
        <v>25</v>
      </c>
      <c r="C6" s="4">
        <v>25</v>
      </c>
      <c r="D6" s="1"/>
      <c r="E6" s="5" t="s">
        <v>97</v>
      </c>
      <c r="F6" s="4">
        <v>120</v>
      </c>
      <c r="G6" s="1"/>
      <c r="H6" s="5">
        <v>2</v>
      </c>
      <c r="I6" s="16" t="s">
        <v>52</v>
      </c>
      <c r="J6" s="2"/>
      <c r="K6" s="5" t="s">
        <v>78</v>
      </c>
      <c r="L6" s="4" t="s">
        <v>77</v>
      </c>
      <c r="M6" s="4" t="s">
        <v>58</v>
      </c>
      <c r="N6" s="4"/>
      <c r="R6" s="112" t="s">
        <v>84</v>
      </c>
    </row>
    <row r="7" spans="1:18" s="3" customFormat="1" ht="18.75">
      <c r="A7" s="2"/>
      <c r="B7" s="5">
        <v>30</v>
      </c>
      <c r="C7" s="4">
        <v>30</v>
      </c>
      <c r="D7" s="1"/>
      <c r="E7" s="5" t="s">
        <v>98</v>
      </c>
      <c r="F7" s="4">
        <v>160</v>
      </c>
      <c r="G7" s="1"/>
      <c r="H7" s="5">
        <v>3</v>
      </c>
      <c r="I7" s="16" t="s">
        <v>53</v>
      </c>
      <c r="J7" s="2"/>
      <c r="K7" s="5" t="s">
        <v>74</v>
      </c>
      <c r="L7" s="4" t="s">
        <v>76</v>
      </c>
      <c r="M7" s="4" t="s">
        <v>58</v>
      </c>
      <c r="N7" s="4"/>
      <c r="R7" s="112" t="s">
        <v>85</v>
      </c>
    </row>
    <row r="8" spans="1:18" s="3" customFormat="1" ht="18.75">
      <c r="A8" s="2"/>
      <c r="B8" s="5">
        <v>35</v>
      </c>
      <c r="C8" s="4">
        <v>35</v>
      </c>
      <c r="D8" s="1"/>
      <c r="E8" s="5" t="s">
        <v>99</v>
      </c>
      <c r="F8" s="4">
        <v>200</v>
      </c>
      <c r="G8" s="1"/>
      <c r="H8" s="5">
        <v>4</v>
      </c>
      <c r="I8" s="16" t="s">
        <v>54</v>
      </c>
      <c r="J8" s="1"/>
      <c r="K8" s="5" t="s">
        <v>75</v>
      </c>
      <c r="L8" s="4" t="s">
        <v>76</v>
      </c>
      <c r="M8" s="4" t="s">
        <v>58</v>
      </c>
      <c r="N8" s="4"/>
      <c r="R8" s="112" t="s">
        <v>86</v>
      </c>
    </row>
    <row r="9" spans="1:18" s="3" customFormat="1" ht="18.75">
      <c r="A9" s="1"/>
      <c r="B9" s="5">
        <v>40</v>
      </c>
      <c r="C9" s="4">
        <v>40</v>
      </c>
      <c r="D9" s="1"/>
      <c r="E9" s="5" t="s">
        <v>100</v>
      </c>
      <c r="F9" s="4">
        <v>240</v>
      </c>
      <c r="G9" s="1"/>
      <c r="H9" s="5">
        <v>5</v>
      </c>
      <c r="I9" s="16" t="s">
        <v>28</v>
      </c>
      <c r="R9" s="112" t="s">
        <v>87</v>
      </c>
    </row>
    <row r="10" spans="2:18" ht="18.75">
      <c r="B10" s="5">
        <v>45</v>
      </c>
      <c r="C10" s="4">
        <v>45</v>
      </c>
      <c r="E10" s="5" t="s">
        <v>101</v>
      </c>
      <c r="F10" s="4">
        <v>280</v>
      </c>
      <c r="H10" s="5">
        <v>6</v>
      </c>
      <c r="I10" s="16" t="s">
        <v>27</v>
      </c>
      <c r="J10"/>
      <c r="K10" s="3"/>
      <c r="L10" s="3"/>
      <c r="M10" s="3"/>
      <c r="N10" s="3"/>
      <c r="R10" s="112" t="s">
        <v>88</v>
      </c>
    </row>
    <row r="11" spans="2:18" ht="18.75">
      <c r="B11" s="5">
        <v>50</v>
      </c>
      <c r="C11" s="4">
        <v>50</v>
      </c>
      <c r="E11" s="5" t="s">
        <v>102</v>
      </c>
      <c r="F11" s="4">
        <v>320</v>
      </c>
      <c r="H11" s="5">
        <v>7</v>
      </c>
      <c r="I11" s="16" t="s">
        <v>26</v>
      </c>
      <c r="J11"/>
      <c r="K11" s="3"/>
      <c r="L11" s="3"/>
      <c r="M11" s="3"/>
      <c r="N11" s="3"/>
      <c r="R11" s="112" t="s">
        <v>89</v>
      </c>
    </row>
    <row r="12" spans="2:18" ht="18.75">
      <c r="B12" s="5">
        <v>55</v>
      </c>
      <c r="C12" s="4">
        <v>55</v>
      </c>
      <c r="E12" s="5" t="s">
        <v>103</v>
      </c>
      <c r="F12" s="4">
        <v>360</v>
      </c>
      <c r="H12" s="5">
        <v>8</v>
      </c>
      <c r="I12" s="16" t="s">
        <v>47</v>
      </c>
      <c r="R12" s="112" t="s">
        <v>90</v>
      </c>
    </row>
    <row r="13" spans="2:9" ht="18.75">
      <c r="B13" s="5">
        <v>60</v>
      </c>
      <c r="C13" s="4">
        <v>60</v>
      </c>
      <c r="H13" s="5">
        <v>9</v>
      </c>
      <c r="I13" s="16" t="s">
        <v>64</v>
      </c>
    </row>
    <row r="14" spans="2:9" ht="18.75">
      <c r="B14" s="5">
        <v>65</v>
      </c>
      <c r="C14" s="4">
        <v>65</v>
      </c>
      <c r="H14" s="5">
        <v>10</v>
      </c>
      <c r="I14" s="16" t="s">
        <v>65</v>
      </c>
    </row>
    <row r="15" spans="2:9" ht="18.75">
      <c r="B15" s="5">
        <v>70</v>
      </c>
      <c r="C15" s="4">
        <v>70</v>
      </c>
      <c r="H15" s="5">
        <v>11</v>
      </c>
      <c r="I15" s="16" t="s">
        <v>66</v>
      </c>
    </row>
    <row r="16" spans="2:10" ht="18.75">
      <c r="B16" s="5">
        <v>75</v>
      </c>
      <c r="C16" s="4">
        <v>75</v>
      </c>
      <c r="G16"/>
      <c r="H16" s="5">
        <v>12</v>
      </c>
      <c r="I16" s="16" t="s">
        <v>67</v>
      </c>
      <c r="J16"/>
    </row>
    <row r="17" spans="2:10" ht="18.75">
      <c r="B17" s="5">
        <v>80</v>
      </c>
      <c r="C17" s="4">
        <v>80</v>
      </c>
      <c r="G17"/>
      <c r="H17" s="5">
        <v>13</v>
      </c>
      <c r="I17" s="16" t="s">
        <v>55</v>
      </c>
      <c r="J17"/>
    </row>
    <row r="18" spans="2:10" ht="18.75">
      <c r="B18" s="5">
        <v>85</v>
      </c>
      <c r="C18" s="4">
        <v>85</v>
      </c>
      <c r="G18"/>
      <c r="H18" s="5">
        <v>14</v>
      </c>
      <c r="I18" s="16" t="s">
        <v>57</v>
      </c>
      <c r="J18"/>
    </row>
    <row r="19" spans="2:9" ht="18.75">
      <c r="B19" s="5">
        <v>90</v>
      </c>
      <c r="C19" s="4">
        <v>90</v>
      </c>
      <c r="H19"/>
      <c r="I19"/>
    </row>
    <row r="20" spans="2:9" ht="18.75">
      <c r="B20" s="5">
        <v>95</v>
      </c>
      <c r="C20" s="4">
        <v>95</v>
      </c>
      <c r="H20"/>
      <c r="I20"/>
    </row>
    <row r="21" spans="2:9" ht="18.75">
      <c r="B21" s="5">
        <v>100</v>
      </c>
      <c r="C21" s="4">
        <v>100</v>
      </c>
      <c r="H21"/>
      <c r="I21"/>
    </row>
  </sheetData>
  <sheetProtection password="CF4F" sheet="1"/>
  <mergeCells count="3">
    <mergeCell ref="B2:C2"/>
    <mergeCell ref="E2:F2"/>
    <mergeCell ref="H2:I2"/>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C11"/>
  <sheetViews>
    <sheetView showGridLines="0" zoomScalePageLayoutView="0" workbookViewId="0" topLeftCell="A1">
      <selection activeCell="B7" sqref="B7"/>
    </sheetView>
  </sheetViews>
  <sheetFormatPr defaultColWidth="9.00390625" defaultRowHeight="13.5"/>
  <cols>
    <col min="1" max="1" width="3.375" style="0" customWidth="1"/>
    <col min="2" max="2" width="72.375" style="0" customWidth="1"/>
  </cols>
  <sheetData>
    <row r="1" ht="14.25" thickBot="1"/>
    <row r="2" ht="24.75" thickTop="1">
      <c r="B2" s="77" t="s">
        <v>45</v>
      </c>
    </row>
    <row r="3" ht="24">
      <c r="B3" s="78" t="s">
        <v>95</v>
      </c>
    </row>
    <row r="4" ht="24.75" thickBot="1">
      <c r="B4" s="79" t="s">
        <v>73</v>
      </c>
    </row>
    <row r="5" ht="14.25" thickTop="1"/>
    <row r="6" spans="2:3" ht="19.5" thickBot="1">
      <c r="B6" s="179"/>
      <c r="C6" s="179"/>
    </row>
    <row r="7" ht="24">
      <c r="B7" s="107" t="s">
        <v>46</v>
      </c>
    </row>
    <row r="8" ht="24.75" thickBot="1">
      <c r="B8" s="108">
        <v>43830</v>
      </c>
    </row>
    <row r="9" ht="24.75" thickBot="1">
      <c r="B9" s="80"/>
    </row>
    <row r="10" ht="24">
      <c r="B10" s="107" t="s">
        <v>72</v>
      </c>
    </row>
    <row r="11" ht="24.75" thickBot="1">
      <c r="B11" s="108">
        <v>43548</v>
      </c>
    </row>
  </sheetData>
  <sheetProtection password="CF4F" sheet="1" selectLockedCells="1" selectUnlockedCells="1"/>
  <mergeCells count="1">
    <mergeCell ref="B6:C6"/>
  </mergeCells>
  <dataValidations count="2">
    <dataValidation allowBlank="1" showInputMessage="1" showErrorMessage="1" promptTitle="年齢起算日" prompt="年齢起算日を入力して下さい。" sqref="B8:B9"/>
    <dataValidation allowBlank="1" showInputMessage="1" showErrorMessage="1" promptTitle="年齢起算日" prompt="児童・生徒の年齢起算日を入力して下さい。" sqref="B11"/>
  </dataValidation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倉増　亮</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エントリー用紙</dc:title>
  <dc:subject>水泳大会申込用</dc:subject>
  <dc:creator>㈱アクアティック</dc:creator>
  <cp:keywords/>
  <dc:description>第3回コスモス杯水泳大会申込用（㈱関西アクアティック相生事業所：宮城大樹）を再編集。
第7回AQ杯水泳大会申込用を再編集。
2次使用を行う場合は㈱アクアティックの許可要。</dc:description>
  <cp:lastModifiedBy>NARAMAIN</cp:lastModifiedBy>
  <cp:lastPrinted>2019-01-12T02:39:03Z</cp:lastPrinted>
  <dcterms:created xsi:type="dcterms:W3CDTF">2001-09-19T06:24:29Z</dcterms:created>
  <dcterms:modified xsi:type="dcterms:W3CDTF">2019-01-13T00:35:03Z</dcterms:modified>
  <cp:category/>
  <cp:version/>
  <cp:contentType/>
  <cp:contentStatus/>
</cp:coreProperties>
</file>